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26.08.2026\Решения 26.08.2026 ворд\"/>
    </mc:Choice>
  </mc:AlternateContent>
  <xr:revisionPtr revIDLastSave="0" documentId="8_{89206FF0-709F-4027-920B-20FC8D23D9D4}" xr6:coauthVersionLast="37" xr6:coauthVersionMax="37" xr10:uidLastSave="{00000000-0000-0000-0000-000000000000}"/>
  <bookViews>
    <workbookView xWindow="-120" yWindow="-120" windowWidth="29040" windowHeight="15840" tabRatio="873" xr2:uid="{00000000-000D-0000-FFFF-FFFF00000000}"/>
  </bookViews>
  <sheets>
    <sheet name="Приложение 2" sheetId="15" r:id="rId1"/>
    <sheet name="ПП к закл." sheetId="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ed_izm">#REF!</definedName>
    <definedName name="first_year">'[1]Общие сведения'!$H$9</definedName>
    <definedName name="gheger">#REF!</definedName>
    <definedName name="god">#REF!</definedName>
    <definedName name="gregreg">#REF!</definedName>
    <definedName name="hasTranspVO">'[2]Общие сведения'!$J$138</definedName>
    <definedName name="hasTranspVS">'[2]Общие сведения'!$I$138</definedName>
    <definedName name="hasVO">'[2]Общие сведения'!$H$138</definedName>
    <definedName name="hasVS">'[2]Общие сведения'!$G$138</definedName>
    <definedName name="last_year_vis">'[3]Общие сведения'!$J$9</definedName>
    <definedName name="logic">#REF!</definedName>
    <definedName name="mo">[4]Титульный!$F$23</definedName>
    <definedName name="mr">[4]Титульный!$F$21</definedName>
    <definedName name="MR_LIST">[4]REESTR_MO!$D$2:$D$46</definedName>
    <definedName name="mreg">#REF!</definedName>
    <definedName name="osn_expl_list">[1]TEHSHEET!$X$2:$X$14</definedName>
    <definedName name="p1_rst_1">[5]Лист2!$A$1</definedName>
    <definedName name="PERIOD_LENGTH">'[1]Общие сведения'!$H$10</definedName>
    <definedName name="plat_nds">'[6]Общие сведения'!$H$41</definedName>
    <definedName name="region_name">[7]Титульный!$AD$11</definedName>
    <definedName name="REGULATION_METHODS">[7]Титульный!$AD$62</definedName>
    <definedName name="SCOPE_16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r_np">#REF!</definedName>
    <definedName name="support_docs_list">[1]TEHSHEET!$X$17:$X$36</definedName>
    <definedName name="T2_DiapProt">P1_T2_DiapProt,P2_T2_DiapProt</definedName>
    <definedName name="T6_Protect">P1_T6_Protect,P2_T6_Protect</definedName>
    <definedName name="tariftype">[4]Титульный!$F$5</definedName>
    <definedName name="tpl_title">'[3]Общие сведения'!$O$17</definedName>
    <definedName name="type_sh">#REF!</definedName>
    <definedName name="version">[4]Инструкция!$G$3</definedName>
    <definedName name="vid_top">#REF!</definedName>
    <definedName name="VOLTAGE_LEVEL_list">[6]TEHSHEET!$Y$2:$Y$7</definedName>
    <definedName name="year">[4]Титульный!$F$10</definedName>
    <definedName name="year_list">[4]TEHSHEET!$I$1:$I$15</definedName>
    <definedName name="апиаи">'[6]Общие сведения'!$J$9</definedName>
    <definedName name="вмвм">'[6]Общие сведения'!$J$9</definedName>
    <definedName name="врватв">'[6]Общие сведения'!$O$17</definedName>
    <definedName name="вриар">'[1]Общие сведения'!$O$17</definedName>
    <definedName name="глнл">'[6]Общие сведения'!$H$8</definedName>
    <definedName name="епаапп">'[6]Общие сведения'!$J$9</definedName>
    <definedName name="епоот">'[6]Общие сведения'!$H$8</definedName>
    <definedName name="ираис">'[6]Общие сведения'!$O$17</definedName>
    <definedName name="керет">'[6]Общие сведения'!$J$9</definedName>
    <definedName name="кунркуркур">'[1]Общие сведения'!$O$17</definedName>
    <definedName name="л.">#REF!</definedName>
    <definedName name="лрлрл">'[6]Общие сведения'!$J$9</definedName>
    <definedName name="мпывмы">'[6]Общие сведения'!$H$8</definedName>
    <definedName name="неоь">'[6]Общие сведения'!$J$9</definedName>
    <definedName name="ннкуго">P1_T2_DiapProt,P2_T2_DiapProt</definedName>
    <definedName name="ншлнлр">'[6]Общие сведения'!$J$9</definedName>
    <definedName name="_xlnm.Print_Area" localSheetId="1">'ПП к закл.'!$A$1:$M$89</definedName>
    <definedName name="_xlnm.Print_Area" localSheetId="0">'Приложение 2'!$A$1:$M$98</definedName>
    <definedName name="оепаоо">'[6]Общие сведения'!$H$8</definedName>
    <definedName name="оноо">'[6]Общие сведения'!$J$9</definedName>
    <definedName name="опо">'[6]Общие сведения'!$H$8</definedName>
    <definedName name="П12556">P6_T2.1?Protection</definedName>
    <definedName name="паапш">P1_T25?Data,P2_T25?Data</definedName>
    <definedName name="Перечень">'[8]3.6.1.'!#REF!</definedName>
    <definedName name="пиаипаи">'[6]Общие сведения'!$O$17</definedName>
    <definedName name="пррпрт">'[6]Общие сведения'!$O$17</definedName>
    <definedName name="птпрпрнр">'[6]Общие сведения'!$O$17</definedName>
    <definedName name="рвартврт">'[6]Общие сведения'!$J$9</definedName>
    <definedName name="рвравр">'[6]Общие сведения'!$J$9</definedName>
    <definedName name="ревуив">'[6]Общие сведения'!$H$8</definedName>
    <definedName name="риваа">'[6]Общие сведения'!$H$8</definedName>
    <definedName name="ртапоть">'[6]Общие сведения'!$O$17</definedName>
    <definedName name="ртррекр">'[6]Общие сведения'!$H$8</definedName>
    <definedName name="сатичич">'[6]Общие сведения'!$H$8</definedName>
    <definedName name="Т2">P1_T2_DiapProt,P2_T2_DiapProt</definedName>
    <definedName name="траптап">'[6]Общие сведения'!$H$8</definedName>
    <definedName name="укаука">'[2]Общие сведения'!$O$17</definedName>
    <definedName name="умуам">'[2]Общие сведения'!$H$8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5" l="1"/>
  <c r="F87" i="15"/>
  <c r="F71" i="15"/>
  <c r="F69" i="15"/>
  <c r="F66" i="15"/>
  <c r="F89" i="15" s="1"/>
  <c r="F63" i="15"/>
  <c r="F61" i="15"/>
  <c r="B71" i="15" l="1"/>
  <c r="B72" i="15" s="1"/>
  <c r="C61" i="15" a="1"/>
  <c r="C61" i="15" s="1"/>
  <c r="C60" i="15" s="1" a="1"/>
  <c r="C60" i="15" s="1"/>
  <c r="B55" i="15"/>
  <c r="B53" i="15"/>
  <c r="B68" i="15" s="1"/>
  <c r="C49" i="15" a="1"/>
  <c r="C49" i="15" s="1"/>
  <c r="C48" i="15" a="1"/>
  <c r="C48" i="15" s="1"/>
  <c r="B52" i="15" s="1"/>
  <c r="B25" i="15"/>
  <c r="B26" i="15" s="1"/>
  <c r="B27" i="15" s="1"/>
  <c r="B24" i="15"/>
  <c r="B23" i="15"/>
  <c r="C20" i="15" a="1"/>
  <c r="C20" i="15" s="1"/>
  <c r="B22" i="15" s="1" a="1"/>
  <c r="B22" i="15" s="1"/>
  <c r="B20" i="15"/>
  <c r="B21" i="15" s="1"/>
  <c r="B18" i="15"/>
  <c r="B17" i="15"/>
  <c r="B15" i="15"/>
  <c r="B14" i="15"/>
  <c r="B16" i="15" s="1"/>
  <c r="B51" i="15" l="1"/>
  <c r="B65" i="15" s="1"/>
  <c r="B66" i="15"/>
  <c r="B67" i="15" s="1"/>
  <c r="B50" i="15"/>
  <c r="B63" i="15" s="1"/>
  <c r="B64" i="15" s="1"/>
  <c r="B49" i="15"/>
  <c r="B54" i="15"/>
  <c r="B69" i="15" s="1"/>
  <c r="B70" i="15" s="1"/>
  <c r="B48" i="15" l="1"/>
  <c r="B60" i="15" s="1"/>
  <c r="B61" i="15"/>
  <c r="B62" i="15" s="1"/>
  <c r="B67" i="4" l="1"/>
  <c r="B68" i="4" s="1"/>
  <c r="C57" i="4" a="1"/>
  <c r="C57" i="4" s="1"/>
  <c r="C56" i="4" s="1" a="1"/>
  <c r="C56" i="4" s="1"/>
  <c r="B51" i="4"/>
  <c r="B49" i="4"/>
  <c r="B64" i="4" s="1"/>
  <c r="C45" i="4" a="1"/>
  <c r="C45" i="4" s="1"/>
  <c r="C44" i="4" a="1"/>
  <c r="C44" i="4" s="1"/>
  <c r="B25" i="4"/>
  <c r="B26" i="4" s="1"/>
  <c r="B27" i="4" s="1"/>
  <c r="B24" i="4"/>
  <c r="B23" i="4"/>
  <c r="C20" i="4" a="1"/>
  <c r="C20" i="4" s="1"/>
  <c r="B22" i="4" s="1" a="1"/>
  <c r="B22" i="4" s="1"/>
  <c r="B20" i="4"/>
  <c r="B21" i="4" s="1"/>
  <c r="B18" i="4"/>
  <c r="B17" i="4"/>
  <c r="B15" i="4"/>
  <c r="B14" i="4"/>
  <c r="B16" i="4" s="1"/>
  <c r="B46" i="4" l="1"/>
  <c r="B59" i="4" s="1"/>
  <c r="B60" i="4" s="1"/>
  <c r="B45" i="4"/>
  <c r="B48" i="4"/>
  <c r="B50" i="4"/>
  <c r="B65" i="4" s="1"/>
  <c r="B66" i="4" s="1"/>
  <c r="B47" i="4" l="1"/>
  <c r="B61" i="4" s="1"/>
  <c r="B62" i="4"/>
  <c r="B63" i="4" s="1"/>
  <c r="B44" i="4"/>
  <c r="B56" i="4" s="1"/>
  <c r="B57" i="4"/>
  <c r="B58" i="4" s="1"/>
</calcChain>
</file>

<file path=xl/sharedStrings.xml><?xml version="1.0" encoding="utf-8"?>
<sst xmlns="http://schemas.openxmlformats.org/spreadsheetml/2006/main" count="473" uniqueCount="124">
  <si>
    <t>1.1</t>
  </si>
  <si>
    <t>1.2</t>
  </si>
  <si>
    <t>%</t>
  </si>
  <si>
    <t>1.1.1</t>
  </si>
  <si>
    <t>1.1.2</t>
  </si>
  <si>
    <t>2</t>
  </si>
  <si>
    <t>Расходы на энергетические ресурсы</t>
  </si>
  <si>
    <t>тыс.руб.</t>
  </si>
  <si>
    <t>3</t>
  </si>
  <si>
    <t>3.1</t>
  </si>
  <si>
    <t>3.2</t>
  </si>
  <si>
    <t>3.3</t>
  </si>
  <si>
    <t>-</t>
  </si>
  <si>
    <t>Показатели качества питьевой воды</t>
  </si>
  <si>
    <t>к решению правления</t>
  </si>
  <si>
    <t>РСТ Кировской области</t>
  </si>
  <si>
    <t>от________№____________</t>
  </si>
  <si>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</si>
  <si>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</si>
  <si>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</si>
  <si>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</si>
  <si>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</si>
  <si>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г. Киров, ул.Дерендяева, д.23</t>
  </si>
  <si>
    <t>Период реализации производственной программы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</si>
  <si>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
в том числе по снижению потерь воды при транспортировке</t>
  </si>
  <si>
    <t>№</t>
  </si>
  <si>
    <t>Наименование</t>
  </si>
  <si>
    <t>Единица измерения</t>
  </si>
  <si>
    <t>Величина показателя</t>
  </si>
  <si>
    <t>2024 год</t>
  </si>
  <si>
    <t>2025 год</t>
  </si>
  <si>
    <t>2026 год</t>
  </si>
  <si>
    <t>2027 год</t>
  </si>
  <si>
    <t>2028 год</t>
  </si>
  <si>
    <t>Текущий (капитальный) ремонт и обслуживание объектов централизованной системы водоснабжения за счет тарифных источников</t>
  </si>
  <si>
    <t>Мероприятия, направленные на улучшение качества воды, мероприятий 
по энергосбережению и повышению энергетической эффективности</t>
  </si>
  <si>
    <t>Раздел 3. Объем подачи воды</t>
  </si>
  <si>
    <t>Показатели производственной деятельности</t>
  </si>
  <si>
    <t>Объем поднятой воды</t>
  </si>
  <si>
    <t>тыс.м3</t>
  </si>
  <si>
    <t>Объем потерь воды</t>
  </si>
  <si>
    <t>Отпуск (реализация) воды потребителям всего, в т.ч.:</t>
  </si>
  <si>
    <t>- населению</t>
  </si>
  <si>
    <t xml:space="preserve">- бюджетным организациям </t>
  </si>
  <si>
    <t>- прочим потребителям, в т.ч. подразделениям предприятия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</si>
  <si>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</si>
  <si>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</si>
  <si>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2025 год*</t>
  </si>
  <si>
    <t>2026 год*</t>
  </si>
  <si>
    <t>2027 год*</t>
  </si>
  <si>
    <t>2028 год*</t>
  </si>
  <si>
    <t>1</t>
  </si>
  <si>
    <t>Финансовые потребности за счет тарифных источников (без учета расходов на инвестиции), в том числе:</t>
  </si>
  <si>
    <t xml:space="preserve">  - операционные расходы</t>
  </si>
  <si>
    <t xml:space="preserve">  - расходы на энергетические ресурсы</t>
  </si>
  <si>
    <t xml:space="preserve">   * финансовые потребности на 2025-2028 годы определены исходя из объема финансовой потребности  2024 года с учетом параметров прогноза социально-экономического развития Российской Федерации.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</si>
  <si>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</si>
  <si>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</si>
  <si>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</si>
  <si>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</si>
  <si>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9 приказа Минстроя России от 04.04.2014 № 162/пр</t>
  </si>
  <si>
    <t>подпункт "б" пункта 9 приказа Минстроя России от 04.04.2014 № 162/пр</t>
  </si>
  <si>
    <t>Показатели надежности и бесперебойности водоснабжения</t>
  </si>
  <si>
    <t>2.1</t>
  </si>
  <si>
    <t>пункт 11 приказа Минстроя России от 04.04.2014 № 162/пр</t>
  </si>
  <si>
    <t>ед./км</t>
  </si>
  <si>
    <t>Показатели энергетической эффективности</t>
  </si>
  <si>
    <t>подпункт "а" пункта 13 приказа Минстроя России от 04.04.2014 № 162/пр</t>
  </si>
  <si>
    <t>подпункт "г" пункта 13 приказа Минстроя России от 04.04.2014 № 162/пр</t>
  </si>
  <si>
    <t>кВт*ч/куб.м</t>
  </si>
  <si>
    <t xml:space="preserve"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 </t>
  </si>
  <si>
    <t>Сопоставление динамики изменения</t>
  </si>
  <si>
    <t>Раздел 8. Отчет об исполнении производственной программы за истекший период регулирования</t>
  </si>
  <si>
    <t>План 
на 2022 год</t>
  </si>
  <si>
    <t>Факт
 за 2022 год</t>
  </si>
  <si>
    <t>Примечание</t>
  </si>
  <si>
    <t>Финансовые потребности за счет тарифных источников, в том числе:</t>
  </si>
  <si>
    <t>Операционные расходы, в том числе:</t>
  </si>
  <si>
    <t xml:space="preserve"> - Ремонт за счет тарифных источников</t>
  </si>
  <si>
    <t xml:space="preserve"> - Контроль качества питьевой воды</t>
  </si>
  <si>
    <t>Объем отпущенной воды</t>
  </si>
  <si>
    <t>тыс. куб.м</t>
  </si>
  <si>
    <t>Показатели качества питьевой воды, надежности и бесперебойности услуги водоснабжения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</si>
  <si>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</si>
  <si>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</si>
  <si>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</si>
  <si>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 xml:space="preserve">                                              __________________</t>
  </si>
  <si>
    <t>Приложение № 3</t>
  </si>
  <si>
    <t xml:space="preserve">ООО «Водоканал-Санчурск», пгт. Санчурск </t>
  </si>
  <si>
    <t>Свердлова ул., д. 13, пгт. Санчурск, Санчурский муниципальный округ, Кировская область, 612370</t>
  </si>
  <si>
    <t>с 01.01.2024 по 31.12.2026</t>
  </si>
  <si>
    <t>Тариф на питьевое водоснабжение установлен с 09.11.2022 года, информация о полном завершенном периоде отсутствует</t>
  </si>
  <si>
    <t xml:space="preserve">Производственная программа в сфере холодного водоснабжения для общества с ограниченной ответственностью «Водоканал-Санчурск» на территории Санчурского муниципального округа Кировской области </t>
  </si>
  <si>
    <t xml:space="preserve"> __________________</t>
  </si>
  <si>
    <t xml:space="preserve">   * финансовые потребности на 2026 год определены исходя из объема финансовой потребности  2024 года с учетом параметров прогноза социально-экономического развития Российской Федерации.</t>
  </si>
  <si>
    <t>г. Киров, ул. Всесвятская, д.23</t>
  </si>
  <si>
    <t>Производственная программа в сфере холодного водоснабжения</t>
  </si>
  <si>
    <t>Приложение № 2</t>
  </si>
  <si>
    <t>План 
(истекший год долгосрочного периода регулирования)</t>
  </si>
  <si>
    <t>Факт
(истекший год долгосрочного периода регулирования)</t>
  </si>
  <si>
    <t>Первый год долгосрочного периода регулирования</t>
  </si>
  <si>
    <t>Второй год долгосрочного периода регулирования</t>
  </si>
  <si>
    <t>Третий год долгосрочного периода регулирования</t>
  </si>
  <si>
    <t>Четвертый год долгосрочного периода регулирования</t>
  </si>
  <si>
    <t>Пятый год долгосрочного периода регулирования</t>
  </si>
  <si>
    <t>1.1.</t>
  </si>
  <si>
    <t>мероприятие 1</t>
  </si>
  <si>
    <t>1.2.</t>
  </si>
  <si>
    <t>мероприятие 2</t>
  </si>
  <si>
    <t>2.1.</t>
  </si>
  <si>
    <t>2.2.</t>
  </si>
  <si>
    <t>доля проб питьевой воды, подаваемой с источников водоснабжения, водопроводных станций или иных объектов централизованной системы водоснабжения в распределительную водопроводную сеть, не соответствующих установленным требованиям, в общем объеме проб, отобранных по результатам производственного контроля качества питьевой воды</t>
  </si>
  <si>
    <t xml:space="preserve">доля проб питьевой воды в распределительной водопроводной сети, не соответствующих установленным требованиям, в общем объеме проб, отобранных по результатам производственного контроля качества питьевой воды </t>
  </si>
  <si>
    <t>количеством перерывов в подаче воды, зафиксированных в  местах исполнения обязательств организацией, осуществляющей холодное водоснабжение, по подаче холодной воды, произошедших в результате аварий, повреждений и иных технологических нарушений на объектах централизованной системы холодного водоснабжения, принадлежащих организации, осуществляющей холодное водоснабжение, в расчете на протяженность водопроводной сети в год</t>
  </si>
  <si>
    <t xml:space="preserve">доля потерь воды в централизованных системах водоснабжения при ее транспортировке в общем объеме воды, поданной в водопроводную сеть </t>
  </si>
  <si>
    <t>удельный расход электрической энергии, потребляемой в технологическом процессе транспортировки питьевой воды, на единицу объема транспортируемой питьевой воды</t>
  </si>
  <si>
    <t>Текущий, капитальный ремонт и обслуживание объектов централизованной системы водоснабжения за счет тарифных источников</t>
  </si>
  <si>
    <t>4</t>
  </si>
  <si>
    <r>
      <t xml:space="preserve">Регулируемая организация 
</t>
    </r>
    <r>
      <rPr>
        <sz val="9"/>
        <rFont val="Times New Roman"/>
        <family val="1"/>
        <charset val="204"/>
      </rPr>
      <t>(полное наименование организации, ИНН)</t>
    </r>
  </si>
  <si>
    <t>Раздел 2. Перечень мероприятий по ремонту объектов централизованных систем водоснабжения, мероприятий, направленных на улучшение качества питьевой воды , мероприятий по энергосбережению и повышению энергетической эффективности, в том числе по снижению потерь воды при транспортировке</t>
  </si>
  <si>
    <t>Расходы на текущий, капитальный ремонт и обслуживание объектов централизованной системы водоснабжения за счет тарифных источников</t>
  </si>
  <si>
    <t>Расходы на мероприятия, направленные на улучшение качества воды, мероприятия 
по энергосбережению и повышению энергетической эффективности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</si>
  <si>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</t>
  </si>
  <si>
    <t>от 26.08.2026 № 29/2-кс-2026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</si>
</sst>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7EAD3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2" fillId="0" borderId="0"/>
    <xf numFmtId="0" fontId="1" fillId="0" borderId="0"/>
    <xf numFmtId="0" fontId="8" fillId="0" borderId="13" applyFill="0">
      <alignment horizontal="center" vertical="center" wrapText="1"/>
    </xf>
    <xf numFmtId="0" fontId="8" fillId="0" borderId="13" applyFill="0">
      <alignment horizontal="center" vertical="center"/>
    </xf>
    <xf numFmtId="0" fontId="8" fillId="0" borderId="14" applyFill="0">
      <alignment horizontal="right" vertical="center" wrapText="1" indent="1"/>
    </xf>
    <xf numFmtId="0" fontId="8" fillId="0" borderId="15" applyFill="0">
      <alignment horizontal="right" vertical="center" wrapText="1" indent="1"/>
    </xf>
    <xf numFmtId="0" fontId="10" fillId="0" borderId="16" applyFill="0">
      <alignment horizontal="center" vertical="center" wrapText="1"/>
    </xf>
    <xf numFmtId="0" fontId="10" fillId="0" borderId="14" applyFill="0">
      <alignment horizontal="right" vertical="center" wrapText="1" indent="1"/>
    </xf>
    <xf numFmtId="0" fontId="10" fillId="0" borderId="15" applyFill="0">
      <alignment horizontal="right" vertical="center" wrapText="1" indent="1"/>
    </xf>
    <xf numFmtId="0" fontId="10" fillId="0" borderId="17" applyFill="0">
      <alignment horizontal="center" vertical="center"/>
    </xf>
    <xf numFmtId="0" fontId="10" fillId="0" borderId="0" applyFill="0" applyBorder="0"/>
    <xf numFmtId="0" fontId="10" fillId="0" borderId="14" applyFill="0">
      <alignment horizontal="center" vertical="center" wrapText="1"/>
    </xf>
    <xf numFmtId="0" fontId="10" fillId="0" borderId="18" applyFill="0">
      <alignment horizontal="center" vertical="center" wrapText="1"/>
    </xf>
    <xf numFmtId="0" fontId="10" fillId="0" borderId="19" applyFill="0">
      <alignment horizontal="center" vertical="center" wrapText="1"/>
    </xf>
    <xf numFmtId="0" fontId="10" fillId="0" borderId="20" applyFill="0">
      <alignment horizontal="center" vertical="center" wrapText="1"/>
    </xf>
    <xf numFmtId="0" fontId="10" fillId="0" borderId="15" applyFill="0">
      <alignment horizontal="center" vertical="center" wrapText="1"/>
    </xf>
    <xf numFmtId="0" fontId="10" fillId="0" borderId="21" applyFill="0">
      <alignment horizontal="center" vertical="center" wrapText="1"/>
    </xf>
    <xf numFmtId="0" fontId="10" fillId="0" borderId="22" applyFill="0">
      <alignment horizontal="center" vertical="center" wrapText="1"/>
    </xf>
    <xf numFmtId="0" fontId="10" fillId="0" borderId="17" applyFill="0">
      <alignment horizontal="center" vertical="center" wrapText="1"/>
    </xf>
    <xf numFmtId="0" fontId="10" fillId="0" borderId="23" applyFill="0">
      <alignment vertical="center"/>
    </xf>
    <xf numFmtId="49" fontId="10" fillId="0" borderId="14" applyFill="0">
      <alignment horizontal="center" vertical="center" wrapText="1"/>
    </xf>
    <xf numFmtId="0" fontId="10" fillId="0" borderId="15" applyFill="0">
      <alignment horizontal="left" vertical="center" wrapText="1"/>
    </xf>
    <xf numFmtId="0" fontId="10" fillId="0" borderId="14" applyFill="0">
      <alignment horizontal="center" vertical="center"/>
    </xf>
    <xf numFmtId="4" fontId="10" fillId="3" borderId="14">
      <alignment vertical="center" wrapText="1"/>
    </xf>
    <xf numFmtId="4" fontId="10" fillId="3" borderId="15">
      <alignment vertical="center" wrapText="1"/>
    </xf>
    <xf numFmtId="0" fontId="10" fillId="0" borderId="13" applyFill="0">
      <alignment horizontal="left" vertical="center" wrapText="1"/>
    </xf>
    <xf numFmtId="0" fontId="10" fillId="0" borderId="18" applyFill="0">
      <alignment horizontal="center" vertical="center"/>
    </xf>
    <xf numFmtId="0" fontId="10" fillId="0" borderId="19" applyFill="0">
      <alignment horizontal="center" vertical="center"/>
    </xf>
    <xf numFmtId="0" fontId="10" fillId="0" borderId="21" applyFill="0">
      <alignment horizontal="center" vertical="center"/>
    </xf>
    <xf numFmtId="0" fontId="10" fillId="0" borderId="22" applyFill="0">
      <alignment horizontal="center" vertical="center"/>
    </xf>
    <xf numFmtId="0" fontId="11" fillId="0" borderId="14" applyFill="0">
      <alignment horizontal="center"/>
    </xf>
    <xf numFmtId="0" fontId="10" fillId="0" borderId="15" applyFill="0">
      <alignment horizontal="left" vertical="center" wrapText="1" indent="1"/>
    </xf>
    <xf numFmtId="0" fontId="10" fillId="0" borderId="13" applyFill="0">
      <alignment horizontal="left" vertical="center" wrapText="1" indent="1"/>
    </xf>
    <xf numFmtId="0" fontId="8" fillId="0" borderId="13" applyFill="0">
      <alignment horizontal="left" vertical="center" indent="1"/>
    </xf>
    <xf numFmtId="0" fontId="10" fillId="0" borderId="13" applyFill="0">
      <alignment horizontal="center" vertical="center" wrapText="1"/>
    </xf>
    <xf numFmtId="0" fontId="10" fillId="0" borderId="20" applyFill="0">
      <alignment horizontal="center" vertical="center"/>
    </xf>
    <xf numFmtId="0" fontId="10" fillId="0" borderId="15" applyFill="0">
      <alignment horizontal="left" vertical="center"/>
    </xf>
    <xf numFmtId="0" fontId="10" fillId="0" borderId="13" applyFill="0">
      <alignment horizontal="left" vertical="center"/>
    </xf>
    <xf numFmtId="0" fontId="10" fillId="0" borderId="23" applyFill="0"/>
    <xf numFmtId="49" fontId="10" fillId="0" borderId="14" applyFill="0">
      <alignment horizontal="center" vertical="center"/>
    </xf>
    <xf numFmtId="164" fontId="10" fillId="0" borderId="17" applyFill="0">
      <alignment horizontal="center" vertical="center"/>
    </xf>
    <xf numFmtId="4" fontId="10" fillId="3" borderId="14">
      <alignment horizontal="right" vertical="center" wrapText="1"/>
    </xf>
    <xf numFmtId="164" fontId="10" fillId="0" borderId="14" applyFill="0">
      <alignment horizontal="center" vertical="center"/>
    </xf>
    <xf numFmtId="0" fontId="10" fillId="0" borderId="24" applyFill="0">
      <alignment horizontal="left" vertical="center"/>
    </xf>
    <xf numFmtId="0" fontId="10" fillId="0" borderId="15" applyFill="0">
      <alignment horizontal="left" wrapText="1" indent="1"/>
    </xf>
    <xf numFmtId="0" fontId="10" fillId="0" borderId="24" applyFill="0">
      <alignment horizontal="left" wrapText="1" indent="1"/>
    </xf>
    <xf numFmtId="0" fontId="10" fillId="0" borderId="14" applyFill="0">
      <alignment horizontal="left" vertical="center" wrapText="1"/>
    </xf>
    <xf numFmtId="4" fontId="10" fillId="0" borderId="14" applyFill="0">
      <alignment horizontal="right" vertical="center"/>
    </xf>
    <xf numFmtId="0" fontId="10" fillId="0" borderId="14" applyFill="0">
      <alignment horizontal="left" vertical="center" wrapText="1" indent="1"/>
    </xf>
    <xf numFmtId="0" fontId="10" fillId="0" borderId="24" applyFill="0">
      <alignment horizontal="left" vertical="center" wrapText="1"/>
    </xf>
    <xf numFmtId="0" fontId="10" fillId="0" borderId="24" applyFill="0">
      <alignment horizontal="left" vertical="center" wrapText="1" indent="1"/>
    </xf>
    <xf numFmtId="0" fontId="10" fillId="0" borderId="15" applyFill="0">
      <alignment vertical="center" wrapText="1"/>
    </xf>
  </cellStyleXfs>
  <cellXfs count="242">
    <xf numFmtId="0" fontId="0" fillId="0" borderId="0" xfId="0"/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horizontal="left" vertical="center" indent="15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2" borderId="0" xfId="11" applyFont="1" applyFill="1"/>
    <xf numFmtId="0" fontId="6" fillId="2" borderId="3" xfId="12" applyFont="1" applyFill="1" applyBorder="1">
      <alignment horizontal="center" vertical="center" wrapText="1"/>
    </xf>
    <xf numFmtId="0" fontId="6" fillId="2" borderId="3" xfId="16" applyFont="1" applyFill="1" applyBorder="1">
      <alignment horizontal="center" vertical="center" wrapText="1"/>
    </xf>
    <xf numFmtId="0" fontId="6" fillId="2" borderId="3" xfId="2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49" fontId="6" fillId="2" borderId="3" xfId="21" applyFont="1" applyFill="1" applyBorder="1">
      <alignment horizontal="center" vertical="center" wrapText="1"/>
    </xf>
    <xf numFmtId="0" fontId="6" fillId="2" borderId="3" xfId="23" applyFont="1" applyFill="1" applyBorder="1">
      <alignment horizontal="center" vertical="center"/>
    </xf>
    <xf numFmtId="4" fontId="6" fillId="2" borderId="3" xfId="24" applyFont="1" applyFill="1" applyBorder="1" applyAlignment="1">
      <alignment horizontal="center" vertical="center" wrapText="1"/>
    </xf>
    <xf numFmtId="4" fontId="6" fillId="2" borderId="3" xfId="25" applyFont="1" applyFill="1" applyBorder="1" applyAlignment="1">
      <alignment horizontal="center" vertical="center" wrapText="1"/>
    </xf>
    <xf numFmtId="0" fontId="6" fillId="2" borderId="14" xfId="23" applyFont="1" applyFill="1">
      <alignment horizontal="center" vertical="center"/>
    </xf>
    <xf numFmtId="0" fontId="6" fillId="2" borderId="0" xfId="0" applyFont="1" applyFill="1"/>
    <xf numFmtId="0" fontId="12" fillId="2" borderId="3" xfId="31" applyFont="1" applyFill="1" applyBorder="1">
      <alignment horizontal="center"/>
    </xf>
    <xf numFmtId="49" fontId="6" fillId="2" borderId="3" xfId="12" applyNumberFormat="1" applyFont="1" applyFill="1" applyBorder="1">
      <alignment horizontal="center" vertical="center" wrapText="1"/>
    </xf>
    <xf numFmtId="49" fontId="6" fillId="2" borderId="12" xfId="12" applyNumberFormat="1" applyFont="1" applyFill="1" applyBorder="1">
      <alignment horizontal="center" vertical="center" wrapText="1"/>
    </xf>
    <xf numFmtId="49" fontId="6" fillId="2" borderId="0" xfId="32" applyNumberFormat="1" applyFont="1" applyFill="1" applyBorder="1">
      <alignment horizontal="left" vertical="center" wrapText="1" indent="1"/>
    </xf>
    <xf numFmtId="49" fontId="6" fillId="2" borderId="0" xfId="33" applyNumberFormat="1" applyFont="1" applyFill="1" applyBorder="1">
      <alignment horizontal="left" vertical="center" wrapText="1" indent="1"/>
    </xf>
    <xf numFmtId="0" fontId="12" fillId="2" borderId="0" xfId="31" applyFont="1" applyFill="1" applyBorder="1">
      <alignment horizontal="center"/>
    </xf>
    <xf numFmtId="4" fontId="6" fillId="2" borderId="0" xfId="24" applyFont="1" applyFill="1" applyBorder="1" applyAlignment="1">
      <alignment horizontal="center" vertical="center" wrapText="1"/>
    </xf>
    <xf numFmtId="4" fontId="6" fillId="2" borderId="10" xfId="24" applyFont="1" applyFill="1" applyBorder="1" applyAlignment="1">
      <alignment horizontal="center" vertical="center" wrapText="1"/>
    </xf>
    <xf numFmtId="2" fontId="6" fillId="2" borderId="3" xfId="12" applyNumberFormat="1" applyFont="1" applyFill="1" applyBorder="1">
      <alignment horizontal="center" vertical="center" wrapText="1"/>
    </xf>
    <xf numFmtId="2" fontId="6" fillId="2" borderId="3" xfId="16" applyNumberFormat="1" applyFont="1" applyFill="1" applyBorder="1">
      <alignment horizontal="center" vertical="center" wrapText="1"/>
    </xf>
    <xf numFmtId="0" fontId="6" fillId="2" borderId="3" xfId="36" applyFont="1" applyFill="1" applyBorder="1">
      <alignment horizontal="center" vertical="center"/>
    </xf>
    <xf numFmtId="0" fontId="6" fillId="2" borderId="3" xfId="39" applyFont="1" applyFill="1" applyBorder="1"/>
    <xf numFmtId="0" fontId="6" fillId="2" borderId="3" xfId="0" applyFont="1" applyFill="1" applyBorder="1" applyAlignment="1">
      <alignment vertical="top"/>
    </xf>
    <xf numFmtId="49" fontId="6" fillId="2" borderId="3" xfId="40" applyFont="1" applyFill="1" applyBorder="1">
      <alignment horizontal="center" vertical="center"/>
    </xf>
    <xf numFmtId="164" fontId="6" fillId="2" borderId="3" xfId="41" applyFont="1" applyFill="1" applyBorder="1">
      <alignment horizontal="center" vertical="center"/>
    </xf>
    <xf numFmtId="4" fontId="6" fillId="2" borderId="3" xfId="42" applyFont="1" applyFill="1" applyBorder="1" applyAlignment="1">
      <alignment horizontal="center" vertical="center" wrapText="1"/>
    </xf>
    <xf numFmtId="164" fontId="6" fillId="2" borderId="3" xfId="43" applyFont="1" applyFill="1" applyBorder="1">
      <alignment horizontal="center" vertical="center"/>
    </xf>
    <xf numFmtId="49" fontId="6" fillId="2" borderId="3" xfId="23" applyNumberFormat="1" applyFont="1" applyFill="1" applyBorder="1">
      <alignment horizontal="center" vertical="center"/>
    </xf>
    <xf numFmtId="49" fontId="6" fillId="2" borderId="12" xfId="23" applyNumberFormat="1" applyFont="1" applyFill="1" applyBorder="1">
      <alignment horizontal="center" vertical="center"/>
    </xf>
    <xf numFmtId="0" fontId="6" fillId="2" borderId="0" xfId="32" applyFont="1" applyFill="1" applyBorder="1">
      <alignment horizontal="left" vertical="center" wrapText="1" indent="1"/>
    </xf>
    <xf numFmtId="0" fontId="6" fillId="2" borderId="0" xfId="33" applyFont="1" applyFill="1" applyBorder="1">
      <alignment horizontal="left" vertical="center" wrapText="1" indent="1"/>
    </xf>
    <xf numFmtId="164" fontId="6" fillId="2" borderId="0" xfId="43" applyFont="1" applyFill="1" applyBorder="1">
      <alignment horizontal="center" vertical="center"/>
    </xf>
    <xf numFmtId="4" fontId="6" fillId="2" borderId="0" xfId="42" applyFont="1" applyFill="1" applyBorder="1" applyAlignment="1">
      <alignment horizontal="center" vertical="center" wrapText="1"/>
    </xf>
    <xf numFmtId="0" fontId="6" fillId="2" borderId="0" xfId="39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top"/>
    </xf>
    <xf numFmtId="4" fontId="6" fillId="2" borderId="3" xfId="48" applyFont="1" applyFill="1" applyBorder="1">
      <alignment horizontal="right" vertical="center"/>
    </xf>
    <xf numFmtId="0" fontId="6" fillId="2" borderId="3" xfId="52" applyFont="1" applyFill="1" applyBorder="1">
      <alignment vertical="center" wrapText="1"/>
    </xf>
    <xf numFmtId="0" fontId="6" fillId="2" borderId="1" xfId="52" applyFont="1" applyFill="1" applyBorder="1">
      <alignment vertical="center" wrapText="1"/>
    </xf>
    <xf numFmtId="0" fontId="6" fillId="2" borderId="4" xfId="52" applyFont="1" applyFill="1" applyBorder="1">
      <alignment vertical="center" wrapText="1"/>
    </xf>
    <xf numFmtId="49" fontId="6" fillId="2" borderId="3" xfId="3" applyNumberFormat="1" applyFont="1" applyFill="1" applyBorder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/>
    </xf>
    <xf numFmtId="4" fontId="6" fillId="0" borderId="3" xfId="24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6" fillId="0" borderId="0" xfId="11" applyFont="1" applyFill="1"/>
    <xf numFmtId="0" fontId="0" fillId="0" borderId="0" xfId="0" applyFill="1"/>
    <xf numFmtId="0" fontId="6" fillId="0" borderId="3" xfId="23" applyFont="1" applyFill="1" applyBorder="1">
      <alignment horizontal="center" vertical="center"/>
    </xf>
    <xf numFmtId="164" fontId="6" fillId="0" borderId="3" xfId="43" applyFont="1" applyFill="1" applyBorder="1">
      <alignment horizontal="center" vertical="center"/>
    </xf>
    <xf numFmtId="4" fontId="6" fillId="0" borderId="3" xfId="42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top"/>
    </xf>
    <xf numFmtId="49" fontId="6" fillId="2" borderId="3" xfId="21" applyFont="1" applyFill="1" applyBorder="1" applyAlignment="1">
      <alignment horizontal="left" vertical="center" wrapText="1"/>
    </xf>
    <xf numFmtId="0" fontId="6" fillId="2" borderId="3" xfId="16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5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wrapText="1"/>
    </xf>
    <xf numFmtId="2" fontId="6" fillId="2" borderId="3" xfId="0" applyNumberFormat="1" applyFont="1" applyFill="1" applyBorder="1" applyAlignment="1">
      <alignment horizontal="center" wrapText="1"/>
    </xf>
    <xf numFmtId="0" fontId="6" fillId="2" borderId="3" xfId="12" applyFont="1" applyFill="1" applyBorder="1">
      <alignment horizontal="center" vertical="center" wrapText="1"/>
    </xf>
    <xf numFmtId="49" fontId="6" fillId="2" borderId="3" xfId="3" applyNumberFormat="1" applyFont="1" applyFill="1" applyBorder="1">
      <alignment horizontal="center" vertical="center" wrapText="1"/>
    </xf>
    <xf numFmtId="0" fontId="6" fillId="2" borderId="3" xfId="23" applyFont="1" applyFill="1" applyBorder="1">
      <alignment horizontal="center" vertical="center"/>
    </xf>
    <xf numFmtId="49" fontId="6" fillId="2" borderId="3" xfId="21" applyFont="1" applyFill="1" applyBorder="1">
      <alignment horizontal="center" vertical="center" wrapText="1"/>
    </xf>
    <xf numFmtId="0" fontId="6" fillId="2" borderId="3" xfId="0" applyFont="1" applyFill="1" applyBorder="1" applyAlignment="1">
      <alignment horizontal="center" vertical="top"/>
    </xf>
    <xf numFmtId="4" fontId="6" fillId="2" borderId="3" xfId="2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Continuous" vertical="center"/>
    </xf>
    <xf numFmtId="0" fontId="6" fillId="2" borderId="3" xfId="23" applyFont="1" applyFill="1" applyBorder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12" applyFont="1" applyBorder="1">
      <alignment horizontal="center" vertical="center" wrapText="1"/>
    </xf>
    <xf numFmtId="0" fontId="6" fillId="0" borderId="3" xfId="16" applyFont="1" applyBorder="1">
      <alignment horizontal="center" vertical="center" wrapText="1"/>
    </xf>
    <xf numFmtId="0" fontId="6" fillId="2" borderId="3" xfId="12" applyFont="1" applyFill="1" applyBorder="1">
      <alignment horizontal="center" vertical="center" wrapText="1"/>
    </xf>
    <xf numFmtId="49" fontId="6" fillId="2" borderId="3" xfId="3" applyNumberFormat="1" applyFont="1" applyFill="1" applyBorder="1">
      <alignment horizontal="center" vertical="center" wrapText="1"/>
    </xf>
    <xf numFmtId="0" fontId="6" fillId="2" borderId="3" xfId="0" applyFont="1" applyFill="1" applyBorder="1" applyAlignment="1">
      <alignment horizontal="center" vertical="top"/>
    </xf>
    <xf numFmtId="49" fontId="6" fillId="0" borderId="3" xfId="21" applyFont="1" applyBorder="1">
      <alignment horizontal="center" vertical="center" wrapText="1"/>
    </xf>
    <xf numFmtId="0" fontId="6" fillId="0" borderId="3" xfId="23" applyFont="1" applyBorder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22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5" xfId="23" applyFont="1" applyBorder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2" borderId="0" xfId="11" applyFont="1" applyFill="1" applyBorder="1"/>
    <xf numFmtId="0" fontId="6" fillId="2" borderId="0" xfId="0" applyFont="1" applyFill="1" applyBorder="1" applyAlignment="1">
      <alignment vertical="top"/>
    </xf>
    <xf numFmtId="0" fontId="0" fillId="0" borderId="0" xfId="0" applyBorder="1"/>
    <xf numFmtId="0" fontId="6" fillId="0" borderId="0" xfId="3" applyFont="1" applyBorder="1" applyAlignment="1">
      <alignment horizontal="left" vertical="center" wrapText="1"/>
    </xf>
    <xf numFmtId="49" fontId="6" fillId="2" borderId="0" xfId="3" applyNumberFormat="1" applyFont="1" applyFill="1" applyBorder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Fill="1" applyAlignment="1">
      <alignment vertical="top"/>
    </xf>
    <xf numFmtId="0" fontId="6" fillId="0" borderId="3" xfId="0" applyFont="1" applyBorder="1" applyAlignment="1">
      <alignment vertical="top" wrapText="1"/>
    </xf>
    <xf numFmtId="0" fontId="0" fillId="0" borderId="0" xfId="0" applyBorder="1" applyAlignment="1">
      <alignment horizontal="left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1" xfId="22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2" borderId="3" xfId="12" applyFont="1" applyFill="1" applyBorder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49" fontId="6" fillId="2" borderId="3" xfId="3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6" fillId="2" borderId="0" xfId="23" applyNumberFormat="1" applyFont="1" applyFill="1" applyBorder="1">
      <alignment horizontal="center" vertical="center"/>
    </xf>
    <xf numFmtId="49" fontId="6" fillId="2" borderId="3" xfId="3" applyNumberFormat="1" applyFont="1" applyFill="1" applyBorder="1">
      <alignment horizontal="center" vertical="center" wrapText="1"/>
    </xf>
    <xf numFmtId="0" fontId="6" fillId="2" borderId="3" xfId="47" applyFont="1" applyFill="1" applyBorder="1">
      <alignment horizontal="left" vertical="center" wrapText="1"/>
    </xf>
    <xf numFmtId="0" fontId="6" fillId="2" borderId="3" xfId="45" applyFont="1" applyFill="1" applyBorder="1">
      <alignment horizontal="left" wrapText="1" indent="1"/>
    </xf>
    <xf numFmtId="0" fontId="6" fillId="2" borderId="3" xfId="46" applyFont="1" applyFill="1" applyBorder="1">
      <alignment horizontal="left" wrapText="1" indent="1"/>
    </xf>
    <xf numFmtId="0" fontId="6" fillId="2" borderId="3" xfId="49" applyFont="1" applyFill="1" applyBorder="1">
      <alignment horizontal="left" vertical="center" wrapText="1" indent="1"/>
    </xf>
    <xf numFmtId="0" fontId="6" fillId="2" borderId="3" xfId="32" applyFont="1" applyFill="1" applyBorder="1">
      <alignment horizontal="left" vertical="center" wrapText="1" indent="1"/>
    </xf>
    <xf numFmtId="0" fontId="6" fillId="2" borderId="3" xfId="51" applyFont="1" applyFill="1" applyBorder="1">
      <alignment horizontal="left" vertical="center" wrapText="1" indent="1"/>
    </xf>
    <xf numFmtId="0" fontId="6" fillId="2" borderId="2" xfId="26" applyFont="1" applyFill="1" applyBorder="1" applyAlignment="1">
      <alignment horizontal="left" vertical="center" wrapText="1"/>
    </xf>
    <xf numFmtId="0" fontId="6" fillId="2" borderId="2" xfId="5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6" fillId="2" borderId="3" xfId="3" applyFont="1" applyFill="1" applyBorder="1" applyAlignment="1">
      <alignment horizontal="left" vertical="center" wrapText="1"/>
    </xf>
    <xf numFmtId="0" fontId="6" fillId="2" borderId="3" xfId="16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6" fillId="0" borderId="1" xfId="22" applyFont="1" applyBorder="1">
      <alignment horizontal="left" vertical="center" wrapText="1"/>
    </xf>
    <xf numFmtId="0" fontId="6" fillId="0" borderId="7" xfId="22" applyFont="1" applyBorder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2" borderId="3" xfId="33" applyFont="1" applyFill="1" applyBorder="1">
      <alignment horizontal="left" vertical="center" wrapText="1" indent="1"/>
    </xf>
    <xf numFmtId="0" fontId="6" fillId="2" borderId="3" xfId="23" applyFont="1" applyFill="1" applyBorder="1">
      <alignment horizontal="center" vertical="center"/>
    </xf>
    <xf numFmtId="0" fontId="6" fillId="0" borderId="3" xfId="32" applyFont="1" applyFill="1" applyBorder="1">
      <alignment horizontal="left" vertical="center" wrapText="1" indent="1"/>
    </xf>
    <xf numFmtId="0" fontId="6" fillId="0" borderId="3" xfId="33" applyFont="1" applyFill="1" applyBorder="1">
      <alignment horizontal="left" vertical="center" wrapText="1" indent="1"/>
    </xf>
    <xf numFmtId="0" fontId="6" fillId="2" borderId="3" xfId="15" applyFont="1" applyFill="1" applyBorder="1">
      <alignment horizontal="center" vertical="center" wrapText="1"/>
    </xf>
    <xf numFmtId="0" fontId="6" fillId="2" borderId="3" xfId="19" applyFont="1" applyFill="1" applyBorder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1" xfId="16" applyFont="1" applyFill="1" applyBorder="1" applyAlignment="1">
      <alignment horizontal="center" vertical="center" wrapText="1"/>
    </xf>
    <xf numFmtId="49" fontId="6" fillId="2" borderId="3" xfId="21" applyFont="1" applyFill="1" applyBorder="1">
      <alignment horizontal="center" vertical="center" wrapText="1"/>
    </xf>
    <xf numFmtId="0" fontId="6" fillId="2" borderId="3" xfId="13" applyFont="1" applyFill="1" applyBorder="1">
      <alignment horizontal="center" vertical="center" wrapText="1"/>
    </xf>
    <xf numFmtId="0" fontId="6" fillId="2" borderId="3" xfId="14" applyFont="1" applyFill="1" applyBorder="1">
      <alignment horizontal="center" vertical="center" wrapText="1"/>
    </xf>
    <xf numFmtId="0" fontId="6" fillId="2" borderId="3" xfId="17" applyFont="1" applyFill="1" applyBorder="1">
      <alignment horizontal="center" vertical="center" wrapText="1"/>
    </xf>
    <xf numFmtId="0" fontId="6" fillId="2" borderId="3" xfId="18" applyFont="1" applyFill="1" applyBorder="1">
      <alignment horizontal="center" vertical="center" wrapText="1"/>
    </xf>
    <xf numFmtId="0" fontId="6" fillId="2" borderId="3" xfId="22" applyFont="1" applyFill="1" applyBorder="1">
      <alignment horizontal="left" vertical="center" wrapText="1"/>
    </xf>
    <xf numFmtId="0" fontId="6" fillId="2" borderId="3" xfId="17" applyFont="1" applyFill="1" applyBorder="1" applyAlignment="1">
      <alignment vertical="center" wrapText="1"/>
    </xf>
    <xf numFmtId="0" fontId="3" fillId="0" borderId="6" xfId="3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6" fillId="2" borderId="1" xfId="37" applyFont="1" applyFill="1" applyBorder="1" applyAlignment="1">
      <alignment horizontal="left" vertical="center" wrapText="1"/>
    </xf>
    <xf numFmtId="0" fontId="6" fillId="2" borderId="2" xfId="38" applyFont="1" applyFill="1" applyBorder="1" applyAlignment="1">
      <alignment horizontal="left" vertical="center" wrapText="1"/>
    </xf>
    <xf numFmtId="0" fontId="9" fillId="2" borderId="1" xfId="34" applyFont="1" applyFill="1" applyBorder="1" applyAlignment="1">
      <alignment horizontal="center" vertical="center" wrapText="1"/>
    </xf>
    <xf numFmtId="0" fontId="6" fillId="0" borderId="1" xfId="37" applyFont="1" applyFill="1" applyBorder="1" applyAlignment="1">
      <alignment horizontal="left" vertical="center" wrapText="1"/>
    </xf>
    <xf numFmtId="0" fontId="6" fillId="0" borderId="2" xfId="38" applyFont="1" applyFill="1" applyBorder="1" applyAlignment="1">
      <alignment horizontal="left" vertical="center" wrapText="1"/>
    </xf>
    <xf numFmtId="0" fontId="9" fillId="2" borderId="1" xfId="4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6" fillId="2" borderId="0" xfId="21" applyFont="1" applyFill="1" applyBorder="1">
      <alignment horizontal="center" vertical="center" wrapText="1"/>
    </xf>
    <xf numFmtId="0" fontId="9" fillId="0" borderId="3" xfId="5" applyFont="1" applyBorder="1">
      <alignment horizontal="right" vertical="center" wrapText="1" indent="1"/>
    </xf>
    <xf numFmtId="0" fontId="9" fillId="0" borderId="3" xfId="6" applyFont="1" applyBorder="1">
      <alignment horizontal="right" vertical="center" wrapText="1" indent="1"/>
    </xf>
    <xf numFmtId="0" fontId="6" fillId="2" borderId="3" xfId="8" applyFont="1" applyFill="1" applyBorder="1">
      <alignment horizontal="right" vertical="center" wrapText="1" indent="1"/>
    </xf>
    <xf numFmtId="0" fontId="6" fillId="2" borderId="3" xfId="9" applyFont="1" applyFill="1" applyBorder="1">
      <alignment horizontal="right" vertical="center" wrapText="1" indent="1"/>
    </xf>
    <xf numFmtId="0" fontId="9" fillId="2" borderId="3" xfId="5" applyFont="1" applyFill="1" applyBorder="1">
      <alignment horizontal="right" vertical="center" wrapText="1" indent="1"/>
    </xf>
    <xf numFmtId="0" fontId="9" fillId="2" borderId="3" xfId="6" applyFont="1" applyFill="1" applyBorder="1">
      <alignment horizontal="right" vertical="center" wrapText="1" indent="1"/>
    </xf>
    <xf numFmtId="0" fontId="6" fillId="2" borderId="3" xfId="26" applyFont="1" applyFill="1" applyBorder="1">
      <alignment horizontal="left" vertical="center" wrapText="1"/>
    </xf>
    <xf numFmtId="0" fontId="6" fillId="2" borderId="3" xfId="27" applyFont="1" applyFill="1" applyBorder="1">
      <alignment horizontal="center" vertical="center"/>
    </xf>
    <xf numFmtId="0" fontId="6" fillId="2" borderId="3" xfId="28" applyFont="1" applyFill="1" applyBorder="1">
      <alignment horizontal="center" vertical="center"/>
    </xf>
    <xf numFmtId="0" fontId="6" fillId="2" borderId="3" xfId="29" applyFont="1" applyFill="1" applyBorder="1">
      <alignment horizontal="center" vertical="center"/>
    </xf>
    <xf numFmtId="0" fontId="6" fillId="2" borderId="3" xfId="30" applyFont="1" applyFill="1" applyBorder="1">
      <alignment horizontal="center" vertical="center"/>
    </xf>
    <xf numFmtId="0" fontId="6" fillId="0" borderId="3" xfId="13" applyFont="1" applyBorder="1">
      <alignment horizontal="center" vertical="center" wrapText="1"/>
    </xf>
    <xf numFmtId="0" fontId="6" fillId="0" borderId="3" xfId="14" applyFont="1" applyBorder="1">
      <alignment horizontal="center" vertical="center" wrapText="1"/>
    </xf>
    <xf numFmtId="0" fontId="6" fillId="0" borderId="3" xfId="17" applyFont="1" applyBorder="1">
      <alignment horizontal="center" vertical="center" wrapText="1"/>
    </xf>
    <xf numFmtId="0" fontId="6" fillId="0" borderId="3" xfId="18" applyFont="1" applyBorder="1">
      <alignment horizontal="center" vertical="center" wrapText="1"/>
    </xf>
    <xf numFmtId="0" fontId="6" fillId="2" borderId="2" xfId="44" applyFont="1" applyFill="1" applyBorder="1" applyAlignment="1">
      <alignment horizontal="left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6" fillId="2" borderId="3" xfId="32" applyNumberFormat="1" applyFont="1" applyFill="1" applyBorder="1">
      <alignment horizontal="left" vertical="center" wrapText="1" indent="1"/>
    </xf>
    <xf numFmtId="49" fontId="6" fillId="2" borderId="3" xfId="33" applyNumberFormat="1" applyFont="1" applyFill="1" applyBorder="1">
      <alignment horizontal="left" vertical="center" wrapText="1" indent="1"/>
    </xf>
    <xf numFmtId="0" fontId="6" fillId="2" borderId="4" xfId="16" applyFont="1" applyFill="1" applyBorder="1" applyAlignment="1">
      <alignment horizontal="center" vertical="center" wrapText="1"/>
    </xf>
    <xf numFmtId="0" fontId="6" fillId="2" borderId="2" xfId="16" applyFont="1" applyFill="1" applyBorder="1" applyAlignment="1">
      <alignment horizontal="center" vertical="center" wrapText="1"/>
    </xf>
    <xf numFmtId="49" fontId="6" fillId="2" borderId="12" xfId="21" applyFont="1" applyFill="1" applyBorder="1">
      <alignment horizontal="center" vertical="center" wrapText="1"/>
    </xf>
    <xf numFmtId="49" fontId="6" fillId="2" borderId="10" xfId="21" applyFont="1" applyFill="1" applyBorder="1">
      <alignment horizontal="center" vertical="center" wrapText="1"/>
    </xf>
    <xf numFmtId="49" fontId="6" fillId="2" borderId="1" xfId="21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4" xfId="0" applyNumberFormat="1" applyBorder="1" applyAlignment="1">
      <alignment horizontal="left" vertical="center" wrapText="1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vertical="top" wrapText="1"/>
    </xf>
    <xf numFmtId="0" fontId="9" fillId="2" borderId="12" xfId="3" applyFont="1" applyFill="1" applyBorder="1">
      <alignment horizontal="center" vertical="center" wrapText="1"/>
    </xf>
    <xf numFmtId="0" fontId="9" fillId="2" borderId="0" xfId="3" applyFont="1" applyFill="1" applyBorder="1">
      <alignment horizontal="center" vertical="center" wrapText="1"/>
    </xf>
    <xf numFmtId="0" fontId="9" fillId="2" borderId="10" xfId="3" applyFont="1" applyFill="1" applyBorder="1">
      <alignment horizontal="center" vertical="center" wrapText="1"/>
    </xf>
    <xf numFmtId="0" fontId="9" fillId="2" borderId="1" xfId="3" applyFont="1" applyFill="1" applyBorder="1">
      <alignment horizontal="center" vertical="center" wrapText="1"/>
    </xf>
    <xf numFmtId="0" fontId="9" fillId="2" borderId="2" xfId="3" applyFont="1" applyFill="1" applyBorder="1">
      <alignment horizontal="center" vertical="center" wrapText="1"/>
    </xf>
    <xf numFmtId="0" fontId="9" fillId="2" borderId="4" xfId="3" applyFont="1" applyFill="1" applyBorder="1">
      <alignment horizontal="center" vertical="center" wrapText="1"/>
    </xf>
    <xf numFmtId="0" fontId="6" fillId="2" borderId="3" xfId="0" applyFont="1" applyFill="1" applyBorder="1" applyAlignment="1">
      <alignment horizontal="center" vertical="top"/>
    </xf>
    <xf numFmtId="49" fontId="6" fillId="2" borderId="1" xfId="3" applyNumberFormat="1" applyFont="1" applyFill="1" applyBorder="1" applyAlignment="1">
      <alignment horizontal="left" vertical="center" wrapText="1"/>
    </xf>
    <xf numFmtId="49" fontId="6" fillId="2" borderId="4" xfId="3" applyNumberFormat="1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37" applyFont="1" applyFill="1" applyBorder="1">
      <alignment horizontal="left" vertical="center"/>
    </xf>
    <xf numFmtId="0" fontId="6" fillId="2" borderId="3" xfId="38" applyFont="1" applyFill="1" applyBorder="1">
      <alignment horizontal="left" vertical="center"/>
    </xf>
    <xf numFmtId="0" fontId="6" fillId="2" borderId="3" xfId="44" applyFont="1" applyFill="1" applyBorder="1">
      <alignment horizontal="left" vertical="center"/>
    </xf>
    <xf numFmtId="0" fontId="6" fillId="2" borderId="3" xfId="50" applyFont="1" applyFill="1" applyBorder="1">
      <alignment horizontal="left" vertical="center" wrapText="1"/>
    </xf>
    <xf numFmtId="0" fontId="6" fillId="2" borderId="3" xfId="16" applyFont="1" applyFill="1" applyBorder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2" borderId="12" xfId="4" applyFont="1" applyFill="1" applyBorder="1" applyAlignment="1">
      <alignment horizontal="center" vertical="center" wrapText="1"/>
    </xf>
    <xf numFmtId="0" fontId="9" fillId="2" borderId="0" xfId="4" applyFont="1" applyFill="1" applyBorder="1" applyAlignment="1">
      <alignment horizontal="center" vertical="center" wrapText="1"/>
    </xf>
    <xf numFmtId="0" fontId="9" fillId="2" borderId="10" xfId="4" applyFont="1" applyFill="1" applyBorder="1" applyAlignment="1">
      <alignment horizontal="center" vertical="center" wrapText="1"/>
    </xf>
    <xf numFmtId="0" fontId="6" fillId="2" borderId="1" xfId="35" applyFont="1" applyFill="1" applyBorder="1">
      <alignment horizontal="center" vertical="center" wrapText="1"/>
    </xf>
    <xf numFmtId="0" fontId="6" fillId="2" borderId="2" xfId="35" applyFont="1" applyFill="1" applyBorder="1">
      <alignment horizontal="center" vertical="center" wrapText="1"/>
    </xf>
    <xf numFmtId="0" fontId="6" fillId="2" borderId="4" xfId="35" applyFont="1" applyFill="1" applyBorder="1">
      <alignment horizontal="center" vertical="center" wrapText="1"/>
    </xf>
    <xf numFmtId="0" fontId="9" fillId="2" borderId="1" xfId="4" applyFont="1" applyFill="1" applyBorder="1">
      <alignment horizontal="center" vertical="center"/>
    </xf>
    <xf numFmtId="0" fontId="9" fillId="2" borderId="2" xfId="4" applyFont="1" applyFill="1" applyBorder="1">
      <alignment horizontal="center" vertical="center"/>
    </xf>
    <xf numFmtId="0" fontId="9" fillId="2" borderId="4" xfId="4" applyFont="1" applyFill="1" applyBorder="1">
      <alignment horizontal="center" vertical="center"/>
    </xf>
    <xf numFmtId="49" fontId="6" fillId="2" borderId="1" xfId="21" applyFont="1" applyFill="1" applyBorder="1" applyAlignment="1">
      <alignment horizontal="left" vertical="center" wrapText="1"/>
    </xf>
    <xf numFmtId="49" fontId="6" fillId="2" borderId="2" xfId="21" applyFont="1" applyFill="1" applyBorder="1" applyAlignment="1">
      <alignment horizontal="left" vertical="center" wrapText="1"/>
    </xf>
    <xf numFmtId="49" fontId="6" fillId="2" borderId="4" xfId="21" applyFont="1" applyFill="1" applyBorder="1" applyAlignment="1">
      <alignment horizontal="left" vertical="center" wrapText="1"/>
    </xf>
    <xf numFmtId="0" fontId="9" fillId="2" borderId="3" xfId="34" applyFont="1" applyFill="1" applyBorder="1" applyAlignment="1">
      <alignment horizontal="center" vertical="center"/>
    </xf>
    <xf numFmtId="0" fontId="9" fillId="2" borderId="12" xfId="4" applyFont="1" applyFill="1" applyBorder="1">
      <alignment horizontal="center" vertical="center"/>
    </xf>
    <xf numFmtId="0" fontId="9" fillId="2" borderId="0" xfId="4" applyFont="1" applyFill="1" applyBorder="1">
      <alignment horizontal="center" vertical="center"/>
    </xf>
    <xf numFmtId="0" fontId="9" fillId="2" borderId="10" xfId="4" applyFont="1" applyFill="1" applyBorder="1">
      <alignment horizontal="center" vertical="center"/>
    </xf>
    <xf numFmtId="0" fontId="6" fillId="2" borderId="3" xfId="7" applyFont="1" applyFill="1" applyBorder="1">
      <alignment horizontal="center" vertical="center" wrapText="1"/>
    </xf>
    <xf numFmtId="0" fontId="6" fillId="2" borderId="3" xfId="10" applyFont="1" applyFill="1" applyBorder="1">
      <alignment horizontal="center" vertical="center"/>
    </xf>
    <xf numFmtId="0" fontId="3" fillId="2" borderId="6" xfId="3" applyFont="1" applyFill="1" applyBorder="1">
      <alignment horizontal="center" vertical="center" wrapText="1"/>
    </xf>
    <xf numFmtId="0" fontId="9" fillId="2" borderId="3" xfId="4" applyFont="1" applyFill="1" applyBorder="1">
      <alignment horizontal="center" vertical="center"/>
    </xf>
  </cellXfs>
  <cellStyles count="53">
    <cellStyle name="s1082" xfId="25" xr:uid="{00000000-0005-0000-0000-000000000000}"/>
    <cellStyle name="s1586" xfId="24" xr:uid="{00000000-0005-0000-0000-000001000000}"/>
    <cellStyle name="s173" xfId="16" xr:uid="{00000000-0005-0000-0000-000002000000}"/>
    <cellStyle name="s1778" xfId="34" xr:uid="{00000000-0005-0000-0000-000003000000}"/>
    <cellStyle name="s181" xfId="42" xr:uid="{00000000-0005-0000-0000-000004000000}"/>
    <cellStyle name="s1932" xfId="29" xr:uid="{00000000-0005-0000-0000-000005000000}"/>
    <cellStyle name="s1946" xfId="45" xr:uid="{00000000-0005-0000-0000-000006000000}"/>
    <cellStyle name="s1974" xfId="38" xr:uid="{00000000-0005-0000-0000-000007000000}"/>
    <cellStyle name="s1984" xfId="48" xr:uid="{00000000-0005-0000-0000-000008000000}"/>
    <cellStyle name="s2098" xfId="27" xr:uid="{00000000-0005-0000-0000-000009000000}"/>
    <cellStyle name="s231" xfId="12" xr:uid="{00000000-0005-0000-0000-00000A000000}"/>
    <cellStyle name="s2585" xfId="30" xr:uid="{00000000-0005-0000-0000-00000B000000}"/>
    <cellStyle name="s2693" xfId="4" xr:uid="{00000000-0005-0000-0000-00000C000000}"/>
    <cellStyle name="s2694" xfId="5" xr:uid="{00000000-0005-0000-0000-00000D000000}"/>
    <cellStyle name="s2695" xfId="6" xr:uid="{00000000-0005-0000-0000-00000E000000}"/>
    <cellStyle name="s27" xfId="21" xr:uid="{00000000-0005-0000-0000-00000F000000}"/>
    <cellStyle name="s2700" xfId="20" xr:uid="{00000000-0005-0000-0000-000010000000}"/>
    <cellStyle name="s2701" xfId="28" xr:uid="{00000000-0005-0000-0000-000011000000}"/>
    <cellStyle name="s2705" xfId="31" xr:uid="{00000000-0005-0000-0000-000012000000}"/>
    <cellStyle name="s2709" xfId="41" xr:uid="{00000000-0005-0000-0000-000013000000}"/>
    <cellStyle name="s2710" xfId="43" xr:uid="{00000000-0005-0000-0000-000014000000}"/>
    <cellStyle name="s2716" xfId="44" xr:uid="{00000000-0005-0000-0000-000015000000}"/>
    <cellStyle name="s2717" xfId="46" xr:uid="{00000000-0005-0000-0000-000016000000}"/>
    <cellStyle name="s37" xfId="23" xr:uid="{00000000-0005-0000-0000-000017000000}"/>
    <cellStyle name="s38" xfId="40" xr:uid="{00000000-0005-0000-0000-000018000000}"/>
    <cellStyle name="s43" xfId="11" xr:uid="{00000000-0005-0000-0000-000019000000}"/>
    <cellStyle name="s436" xfId="8" xr:uid="{00000000-0005-0000-0000-00001A000000}"/>
    <cellStyle name="s437" xfId="9" xr:uid="{00000000-0005-0000-0000-00001B000000}"/>
    <cellStyle name="s503" xfId="15" xr:uid="{00000000-0005-0000-0000-00001C000000}"/>
    <cellStyle name="s57" xfId="10" xr:uid="{00000000-0005-0000-0000-00001D000000}"/>
    <cellStyle name="s69" xfId="32" xr:uid="{00000000-0005-0000-0000-00001E000000}"/>
    <cellStyle name="s704" xfId="47" xr:uid="{00000000-0005-0000-0000-00001F000000}"/>
    <cellStyle name="s724" xfId="36" xr:uid="{00000000-0005-0000-0000-000020000000}"/>
    <cellStyle name="s733" xfId="35" xr:uid="{00000000-0005-0000-0000-000021000000}"/>
    <cellStyle name="s736" xfId="18" xr:uid="{00000000-0005-0000-0000-000022000000}"/>
    <cellStyle name="s737" xfId="13" xr:uid="{00000000-0005-0000-0000-000023000000}"/>
    <cellStyle name="s741" xfId="52" xr:uid="{00000000-0005-0000-0000-000024000000}"/>
    <cellStyle name="s747" xfId="19" xr:uid="{00000000-0005-0000-0000-000025000000}"/>
    <cellStyle name="s749" xfId="17" xr:uid="{00000000-0005-0000-0000-000026000000}"/>
    <cellStyle name="s760" xfId="22" xr:uid="{00000000-0005-0000-0000-000027000000}"/>
    <cellStyle name="s761" xfId="50" xr:uid="{00000000-0005-0000-0000-000028000000}"/>
    <cellStyle name="s77" xfId="51" xr:uid="{00000000-0005-0000-0000-000029000000}"/>
    <cellStyle name="s805" xfId="3" xr:uid="{00000000-0005-0000-0000-00002A000000}"/>
    <cellStyle name="s806" xfId="14" xr:uid="{00000000-0005-0000-0000-00002B000000}"/>
    <cellStyle name="s864" xfId="39" xr:uid="{00000000-0005-0000-0000-00002C000000}"/>
    <cellStyle name="s880" xfId="37" xr:uid="{00000000-0005-0000-0000-00002D000000}"/>
    <cellStyle name="s89" xfId="49" xr:uid="{00000000-0005-0000-0000-00002E000000}"/>
    <cellStyle name="s90" xfId="33" xr:uid="{00000000-0005-0000-0000-00002F000000}"/>
    <cellStyle name="s970" xfId="7" xr:uid="{00000000-0005-0000-0000-000030000000}"/>
    <cellStyle name="s995" xfId="26" xr:uid="{00000000-0005-0000-0000-000031000000}"/>
    <cellStyle name="Обычный" xfId="0" builtinId="0"/>
    <cellStyle name="Обычный 12" xfId="1" xr:uid="{00000000-0005-0000-0000-000033000000}"/>
    <cellStyle name="Обычный 3" xfId="2" xr:uid="{00000000-0005-0000-0000-000034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XPERT.VSVO.INDEX.CORR(v3.1)%20&#1044;&#1080;&#1072;&#1083;&#1086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4;&#1054;&#1054;%20&#1057;&#1086;&#1102;&#1079;%20&#1043;&#1091;&#1088;&#1077;&#1085;&#1082;&#1080;,&#1055;&#1088;&#1086;&#1082;&#1086;&#1087;&#1100;&#1077;,&#1057;&#1090;&#1072;&#1088;&#1080;&#1082;&#1086;&#1074;&#1094;&#1099;,&#1056;&#1072;&#1082;&#1072;&#1083;&#1086;&#1074;&#1086;,&#1048;&#1074;&#1072;&#1085;&#1094;&#1077;&#1074;&#1086;\EXPERT.VSVO.INDEX.CORR(v3.1)%202019-2023%20(&#1043;&#1091;&#1088;,&#1057;&#1090;&#1072;&#1088;,&#1055;&#1088;&#1086;&#1082;,&#1056;&#1072;&#1082;&#1072;&#1083;,&#1055;&#1086;&#1083;&#1086;&#1084;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4;&#1041;&#1065;&#1040;&#1071;\&#1058;&#1040;&#1056;&#1048;&#1060;&#1053;&#1040;&#1071;%20&#1050;&#1040;&#1052;&#1055;&#1040;&#1053;&#1048;&#1071;\&#1058;&#1072;&#1088;&#1080;&#1092;&#1085;&#1072;&#1103;%20&#1082;&#1086;&#1084;&#1087;&#1072;&#1085;&#1080;&#1103;%202023\&#1058;&#1069;&#1047;\&#1054;&#1058;&#1055;&#1056;&#1040;&#1042;&#1050;&#1040;%20&#1042;%20&#1056;&#1057;&#1054;%20&#1079;&#1072;&#1087;&#1088;&#1086;&#1089;&#1072;\EXPERT.VSVO.INDEX.CORR(v3.1)%20&#1082;&#1086;&#1088;&#1088;&#1077;&#1082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6;&#1040;&#1041;&#1054;&#1058;&#1040;\1.%20&#1058;&#1072;&#1088;&#1080;&#1092;&#1099;\10.%20&#1058;&#1072;&#1088;&#1080;&#1092;&#1085;&#1072;&#1103;%20&#1082;&#1086;&#1084;&#1087;&#1072;&#1085;&#1080;&#1103;%202024\&#1041;&#1077;&#1083;&#1086;&#1093;&#1086;&#1083;&#1091;&#1085;&#1080;&#1094;&#1082;&#1080;&#1081;\&#1057;&#1055;&#1050;%20&#1041;&#1099;&#1076;&#1072;&#1085;&#1086;&#1074;&#1086;%20&#1042;&#1057;%202024-2028\&#1056;&#1072;&#1089;&#1095;&#1077;&#1090;%20&#1042;&#1057;%20&#1057;&#1055;&#1050;%20&#1041;&#1099;&#1076;&#1072;&#1085;&#1086;&#1074;&#1086;%20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2;&#1059;&#1055;%20&#1050;&#1086;&#1084;&#1084;&#1091;&#1085;&#1072;&#1083;&#1100;&#1085;&#1086;&#1077;%20&#1093;&#1086;&#1079;&#1103;&#1081;&#1089;&#1090;&#1074;&#1086;%20&#1042;&#1057;%20&#1042;&#1054;\EXPERT.VSVO.INDEX.CORR(v3.1)%20&#1052;&#1059;&#1055;%20&#1050;&#1086;&#1084;&#1084;&#1091;&#1085;&#1072;&#1083;&#1100;&#1085;&#1086;&#1077;%20&#1093;&#1086;&#1079;&#1103;&#1081;&#1089;&#1090;&#1074;&#1086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9">
          <cell r="H9">
            <v>2019</v>
          </cell>
        </row>
        <row r="10">
          <cell r="H10">
            <v>5</v>
          </cell>
        </row>
        <row r="17">
          <cell r="O17" t="str">
            <v>Кировская область / 2023 / ООО "Диалог" (ИНН:4303004562, КПП:430301001) / ДПР: 2019-2023</v>
          </cell>
        </row>
      </sheetData>
      <sheetData sheetId="6"/>
      <sheetData sheetId="7"/>
      <sheetData sheetId="8"/>
      <sheetData sheetId="9">
        <row r="3">
          <cell r="T3" t="str">
            <v>2023Предложение организации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/>
      <sheetData sheetId="12">
        <row r="3">
          <cell r="AC3" t="str">
            <v>2023Принято органом регулирования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</row>
        <row r="3">
          <cell r="X3" t="str">
            <v>безвозмездное пользование</v>
          </cell>
        </row>
        <row r="4">
          <cell r="X4" t="str">
            <v>концессионное соглашение</v>
          </cell>
        </row>
        <row r="5">
          <cell r="X5" t="str">
            <v>оперативное управление</v>
          </cell>
        </row>
        <row r="6">
          <cell r="X6" t="str">
            <v>собственность</v>
          </cell>
        </row>
        <row r="7">
          <cell r="X7" t="str">
            <v>хозяйственное ведение</v>
          </cell>
        </row>
        <row r="8">
          <cell r="X8" t="str">
            <v>договор хранения</v>
          </cell>
        </row>
        <row r="9">
          <cell r="X9" t="str">
            <v>договор эксплуатации</v>
          </cell>
        </row>
        <row r="10">
          <cell r="X10" t="str">
            <v>договор обслуживания</v>
          </cell>
        </row>
        <row r="11">
          <cell r="X11" t="str">
            <v>бесхозяйный объект</v>
          </cell>
        </row>
        <row r="12">
          <cell r="X12" t="str">
            <v>договор инвестирования</v>
          </cell>
        </row>
        <row r="13">
          <cell r="X13" t="str">
            <v>доверительное управление</v>
          </cell>
        </row>
        <row r="14">
          <cell r="X14" t="str">
            <v>субаренда</v>
          </cell>
        </row>
        <row r="17">
          <cell r="X17" t="str">
            <v>договор</v>
          </cell>
        </row>
        <row r="18">
          <cell r="X18" t="str">
            <v>свидетельство</v>
          </cell>
        </row>
        <row r="19">
          <cell r="X19" t="str">
            <v>соглашение</v>
          </cell>
        </row>
        <row r="20">
          <cell r="X20" t="str">
            <v>постановление</v>
          </cell>
        </row>
        <row r="21">
          <cell r="X21" t="str">
            <v>распоряжение</v>
          </cell>
        </row>
        <row r="22">
          <cell r="X22" t="str">
            <v>решение</v>
          </cell>
        </row>
        <row r="23">
          <cell r="X23" t="str">
            <v>приказ</v>
          </cell>
        </row>
        <row r="24">
          <cell r="X24" t="str">
            <v>лицензия</v>
          </cell>
        </row>
        <row r="25">
          <cell r="X25" t="str">
            <v>акт приёма-передачи</v>
          </cell>
        </row>
        <row r="26">
          <cell r="X26" t="str">
            <v>государственный контракт</v>
          </cell>
        </row>
        <row r="27">
          <cell r="X27" t="str">
            <v>балансовая справка</v>
          </cell>
        </row>
        <row r="28">
          <cell r="X28" t="str">
            <v>кадастровый паспорт</v>
          </cell>
        </row>
        <row r="29">
          <cell r="X29" t="str">
            <v>технический паспорт</v>
          </cell>
        </row>
        <row r="30">
          <cell r="X30" t="str">
            <v>устав</v>
          </cell>
        </row>
        <row r="31">
          <cell r="X31" t="str">
            <v>акт ввода в эксплуатацию</v>
          </cell>
        </row>
        <row r="32">
          <cell r="X32" t="str">
            <v>план приватизации</v>
          </cell>
        </row>
        <row r="33">
          <cell r="X33" t="str">
            <v>разрешение на ввод объекта в эксплуатацию</v>
          </cell>
        </row>
        <row r="34">
          <cell r="X34" t="str">
            <v>выписка из ЕГРН</v>
          </cell>
        </row>
        <row r="35">
          <cell r="X35" t="str">
            <v>выписка из РФИ</v>
          </cell>
        </row>
        <row r="36">
          <cell r="X36" t="str">
            <v>документов нет вообще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ДПР"/>
      <sheetName val="ТМ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17">
          <cell r="O17" t="str">
            <v>Кировская область / 2023 / ООО "Союз" (ИНН:4303005372, КПП:430301001) / ДПР: 2019-2023</v>
          </cell>
        </row>
        <row r="138">
          <cell r="G138" t="b">
            <v>1</v>
          </cell>
          <cell r="H138" t="b">
            <v>0</v>
          </cell>
          <cell r="I138" t="b">
            <v>0</v>
          </cell>
          <cell r="J138" t="b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2023</v>
          </cell>
        </row>
        <row r="17">
          <cell r="O17" t="str">
            <v>Кировская область / 2023 / ООО "ЖКХ Эксперт" (ИНН:4305005748, КПП:434501001) / ДПР: 2019-2023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мета расходов"/>
      <sheetName val="Расчет тарифа"/>
      <sheetName val="Сведения ВС и ВО"/>
      <sheetName val="Объекты ВС"/>
      <sheetName val="Показатели ВС"/>
      <sheetName val="Баланс ВС"/>
      <sheetName val="Фин.показ."/>
      <sheetName val="Тех.показ."/>
      <sheetName val="Расчет тарифа методом ЭОЗ"/>
      <sheetName val="Расчет тарифа мет. инд. 3 года"/>
      <sheetName val="Расчет тарифа мет. инд. 4 года"/>
      <sheetName val="Расчет тарифа мет. инд. 5 лет"/>
      <sheetName val="Расчет тарифа мет. инд. 6 лет"/>
      <sheetName val="Расчет тарифа мет. инд. 7 лет"/>
      <sheetName val="Расчет тарифа мет. инд. 8 лет"/>
      <sheetName val="Расчет тарифа мет. инд. 9 лет"/>
      <sheetName val="Расчет тарифа мет. инд. 10 лет"/>
      <sheetName val="Объем"/>
      <sheetName val="Неподконтрольные расходы"/>
      <sheetName val="Сырье и материалы (2.1)"/>
      <sheetName val="Сырье и материалы (2.1.1)"/>
      <sheetName val="Расходы на энергоресурсы и ХВС"/>
      <sheetName val="ФОТ осн"/>
      <sheetName val="ФОТ цех"/>
      <sheetName val="ФОТ ауп"/>
      <sheetName val="ФОТ рем"/>
      <sheetName val="Амортизация"/>
      <sheetName val="Расходы на тек. и кап. ремонт"/>
      <sheetName val="Источники фин кап. вложений"/>
      <sheetName val="Арендные и лизинговые платежи"/>
      <sheetName val="Аренда ВС и ВО"/>
      <sheetName val="Прочие производственные расходы"/>
      <sheetName val="Цеховые"/>
      <sheetName val="Общеэксплуатационные"/>
      <sheetName val="Налоги и сборы"/>
      <sheetName val="Прибыль"/>
      <sheetName val="et_union"/>
      <sheetName val="AllSheetsInThisWorkbook"/>
      <sheetName val="REESTR_ORG"/>
      <sheetName val="REESTR_FILTERED"/>
      <sheetName val="REESTR_MO"/>
      <sheetName val="TEHSHEET"/>
      <sheetName val="modfrmReestr"/>
      <sheetName val="modCommandButton"/>
      <sheetName val="modServiceModule"/>
      <sheetName val="modReestr"/>
      <sheetName val="modProv"/>
      <sheetName val="modHyp"/>
      <sheetName val="modChange"/>
      <sheetName val="modInfo"/>
      <sheetName val="Проверка"/>
    </sheetNames>
    <sheetDataSet>
      <sheetData sheetId="0" refreshError="1">
        <row r="3">
          <cell r="G3" t="str">
            <v>Версия 4.1.</v>
          </cell>
        </row>
      </sheetData>
      <sheetData sheetId="1" refreshError="1">
        <row r="5">
          <cell r="F5" t="str">
            <v>питьевую воду (питьевое водоснабжение)</v>
          </cell>
        </row>
        <row r="10">
          <cell r="F10">
            <v>2024</v>
          </cell>
        </row>
        <row r="21">
          <cell r="F21" t="str">
            <v>Вятские Поляны</v>
          </cell>
        </row>
        <row r="23">
          <cell r="F23" t="str">
            <v>Вятские Поляны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2">
          <cell r="D2" t="str">
            <v>Арбажский муниципальный район</v>
          </cell>
        </row>
        <row r="3">
          <cell r="D3" t="str">
            <v>Афанасьевский муниципальный район</v>
          </cell>
        </row>
        <row r="4">
          <cell r="D4" t="str">
            <v>Белохолуницкий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Верхнекамский муниципальный район</v>
          </cell>
        </row>
        <row r="7">
          <cell r="D7" t="str">
            <v>Верхошижемский муниципальный район</v>
          </cell>
        </row>
        <row r="8">
          <cell r="D8" t="str">
            <v>Вятские Поляны</v>
          </cell>
        </row>
        <row r="9">
          <cell r="D9" t="str">
            <v>Вятскополянский муниципальный район</v>
          </cell>
        </row>
        <row r="10">
          <cell r="D10" t="str">
            <v>Даровской муниципальный район</v>
          </cell>
        </row>
        <row r="11">
          <cell r="D11" t="str">
            <v>ЗАТО Первомайский</v>
          </cell>
        </row>
        <row r="12">
          <cell r="D12" t="str">
            <v>Зуевский муниципальный район</v>
          </cell>
        </row>
        <row r="13">
          <cell r="D13" t="str">
            <v>Кикнурский муниципальный район</v>
          </cell>
        </row>
        <row r="14">
          <cell r="D14" t="str">
            <v>Кильмезский муниципальный район</v>
          </cell>
        </row>
        <row r="15">
          <cell r="D15" t="str">
            <v>Киров</v>
          </cell>
        </row>
        <row r="16">
          <cell r="D16" t="str">
            <v>Кирово-Чепецк</v>
          </cell>
        </row>
        <row r="17">
          <cell r="D17" t="str">
            <v>Кирово-Чепецкий муниципальный район</v>
          </cell>
        </row>
        <row r="18">
          <cell r="D18" t="str">
            <v>Котельнич</v>
          </cell>
        </row>
        <row r="19">
          <cell r="D19" t="str">
            <v>Котельничский муниципальный район</v>
          </cell>
        </row>
        <row r="20">
          <cell r="D20" t="str">
            <v>Куменский муниципальный район</v>
          </cell>
        </row>
        <row r="21">
          <cell r="D21" t="str">
            <v>Лебяжский муниципальный район</v>
          </cell>
        </row>
        <row r="22">
          <cell r="D22" t="str">
            <v>Лузский муниципальный район</v>
          </cell>
        </row>
        <row r="23">
          <cell r="D23" t="str">
            <v>Малмыжский муниципальный район</v>
          </cell>
        </row>
        <row r="24">
          <cell r="D24" t="str">
            <v>Мурашинский муниципальный район</v>
          </cell>
        </row>
        <row r="25">
          <cell r="D25" t="str">
            <v>Нагорский муниципальный район</v>
          </cell>
        </row>
        <row r="26">
          <cell r="D26" t="str">
            <v>Немский муниципальный район</v>
          </cell>
        </row>
        <row r="27">
          <cell r="D27" t="str">
            <v>Нолинский муниципальный район</v>
          </cell>
        </row>
        <row r="28">
          <cell r="D28" t="str">
            <v>Омутнинский муниципальный район</v>
          </cell>
        </row>
        <row r="29">
          <cell r="D29" t="str">
            <v>Опаринский муниципальный район</v>
          </cell>
        </row>
        <row r="30">
          <cell r="D30" t="str">
            <v>Оричевский муниципальный район</v>
          </cell>
        </row>
        <row r="31">
          <cell r="D31" t="str">
            <v>Орловский муниципальный район</v>
          </cell>
        </row>
        <row r="32">
          <cell r="D32" t="str">
            <v>Пижанский муниципальный район</v>
          </cell>
        </row>
        <row r="33">
          <cell r="D33" t="str">
            <v>Подосиновский муниципальный район</v>
          </cell>
        </row>
        <row r="34">
          <cell r="D34" t="str">
            <v>Санчурский муниципальный район</v>
          </cell>
        </row>
        <row r="35">
          <cell r="D35" t="str">
            <v>Свечинский муниципальный район</v>
          </cell>
        </row>
        <row r="36">
          <cell r="D36" t="str">
            <v>Слободской</v>
          </cell>
        </row>
        <row r="37">
          <cell r="D37" t="str">
            <v>Слободской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Сунский муниципальный район</v>
          </cell>
        </row>
        <row r="40">
          <cell r="D40" t="str">
            <v>Тужинский муниципальный район</v>
          </cell>
        </row>
        <row r="41">
          <cell r="D41" t="str">
            <v>Унинский муниципальный район</v>
          </cell>
        </row>
        <row r="42">
          <cell r="D42" t="str">
            <v>Уржумский муниципальный район</v>
          </cell>
        </row>
        <row r="43">
          <cell r="D43" t="str">
            <v>Фаленский муниципальный район</v>
          </cell>
        </row>
        <row r="44">
          <cell r="D44" t="str">
            <v>Шабалинский муниципальный район</v>
          </cell>
        </row>
        <row r="45">
          <cell r="D45" t="str">
            <v>Юрьянский муниципальный район</v>
          </cell>
        </row>
        <row r="46">
          <cell r="D46" t="str">
            <v>Яранский муниципальный район</v>
          </cell>
        </row>
      </sheetData>
      <sheetData sheetId="43" refreshError="1">
        <row r="1">
          <cell r="I1">
            <v>2011</v>
          </cell>
        </row>
        <row r="2">
          <cell r="I2">
            <v>2012</v>
          </cell>
        </row>
        <row r="3">
          <cell r="I3">
            <v>2013</v>
          </cell>
        </row>
        <row r="4">
          <cell r="I4">
            <v>2014</v>
          </cell>
        </row>
        <row r="5">
          <cell r="I5">
            <v>2015</v>
          </cell>
        </row>
        <row r="6">
          <cell r="I6">
            <v>2016</v>
          </cell>
        </row>
        <row r="7">
          <cell r="I7">
            <v>2017</v>
          </cell>
        </row>
        <row r="8">
          <cell r="I8">
            <v>2018</v>
          </cell>
        </row>
        <row r="9">
          <cell r="I9">
            <v>2019</v>
          </cell>
        </row>
        <row r="10">
          <cell r="I10">
            <v>2020</v>
          </cell>
        </row>
        <row r="11">
          <cell r="I11">
            <v>2021</v>
          </cell>
        </row>
        <row r="12">
          <cell r="I12">
            <v>2022</v>
          </cell>
        </row>
        <row r="13">
          <cell r="I13">
            <v>2023</v>
          </cell>
        </row>
        <row r="14">
          <cell r="I14">
            <v>2024</v>
          </cell>
        </row>
        <row r="15">
          <cell r="I15">
            <v>2025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П 1"/>
      <sheetName val="П 4"/>
      <sheetName val="regs"/>
      <sheetName val="Справочники"/>
      <sheetName val="1"/>
      <sheetName val="Титульный"/>
      <sheetName val="TSheet"/>
      <sheetName val="к2"/>
      <sheetName val="Контроль"/>
      <sheetName val="tsh"/>
      <sheetName val="Анализ"/>
      <sheetName val="11"/>
      <sheetName val="ORGS"/>
      <sheetName val="Обнулить"/>
      <sheetName val="TEHSHEET"/>
      <sheetName val="3.6.1."/>
      <sheetName val="REESTR"/>
      <sheetName val="FST5"/>
      <sheetName val="СЛ7"/>
      <sheetName val="REESTR_MO"/>
      <sheetName val="СЛ3"/>
      <sheetName val="Титульный лист"/>
      <sheetName val="Инструкция"/>
      <sheetName val="таблица7 (технол.нужды)"/>
      <sheetName val="таблица7 (хоз.нужды)"/>
      <sheetName val="Заголовок"/>
      <sheetName val="П 21-1"/>
      <sheetName val="КУ1"/>
      <sheetName val="ИТ№4"/>
      <sheetName val="П№11"/>
      <sheetName val="П№12"/>
      <sheetName val="П№10"/>
      <sheetName val="Заголовок2"/>
      <sheetName val="данные"/>
      <sheetName val="П№5"/>
      <sheetName val="Т№2"/>
      <sheetName val="Лист3"/>
      <sheetName val="Смета"/>
      <sheetName val="2"/>
      <sheetName val="3"/>
      <sheetName val="4"/>
      <sheetName val="5"/>
      <sheetName val="6"/>
      <sheetName val="Справочник"/>
      <sheetName val="Баланс"/>
      <sheetName val="0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MAIN"/>
      <sheetName val="информ.объемы"/>
      <sheetName val="111"/>
      <sheetName val="Баланс. комиссия (ФЭП)"/>
      <sheetName val="ээ"/>
      <sheetName val="Лист12"/>
      <sheetName val="прогноз_1"/>
      <sheetName val="асду_астуэ_котельная №5"/>
      <sheetName val="спецификация_асут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9">
          <cell r="J9">
            <v>2023</v>
          </cell>
        </row>
        <row r="17">
          <cell r="O17" t="str">
            <v>Кировская область / 2023 / МУП "Коммунальное хозяйство" (ИНН:4303006760, КПП:430301001) / ДПР: 2022-2026</v>
          </cell>
        </row>
        <row r="41">
          <cell r="H41" t="str">
            <v>нет</v>
          </cell>
        </row>
      </sheetData>
      <sheetData sheetId="6"/>
      <sheetData sheetId="7"/>
      <sheetData sheetId="8"/>
      <sheetData sheetId="9">
        <row r="3">
          <cell r="O3" t="str">
            <v>2021Принято органом регулирования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>
        <row r="15">
          <cell r="A15" t="str">
            <v>t</v>
          </cell>
        </row>
      </sheetData>
      <sheetData sheetId="12">
        <row r="3">
          <cell r="AC3" t="str">
            <v>2023Принято органом регулирования</v>
          </cell>
        </row>
      </sheetData>
      <sheetData sheetId="13">
        <row r="15">
          <cell r="M15">
            <v>0</v>
          </cell>
        </row>
      </sheetData>
      <sheetData sheetId="14">
        <row r="15">
          <cell r="M15">
            <v>0</v>
          </cell>
        </row>
      </sheetData>
      <sheetData sheetId="15">
        <row r="15">
          <cell r="M15">
            <v>0</v>
          </cell>
        </row>
      </sheetData>
      <sheetData sheetId="16">
        <row r="15">
          <cell r="M15">
            <v>0</v>
          </cell>
        </row>
      </sheetData>
      <sheetData sheetId="17">
        <row r="17">
          <cell r="M17">
            <v>0</v>
          </cell>
        </row>
      </sheetData>
      <sheetData sheetId="18">
        <row r="15">
          <cell r="M15">
            <v>0</v>
          </cell>
        </row>
      </sheetData>
      <sheetData sheetId="19">
        <row r="14">
          <cell r="L14" t="str">
            <v>№</v>
          </cell>
        </row>
      </sheetData>
      <sheetData sheetId="20">
        <row r="15">
          <cell r="L15">
            <v>0</v>
          </cell>
        </row>
      </sheetData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  <cell r="Y2" t="str">
            <v>Без разбивки</v>
          </cell>
        </row>
        <row r="3">
          <cell r="Y3" t="str">
            <v>ВН1</v>
          </cell>
        </row>
        <row r="4">
          <cell r="Y4" t="str">
            <v>ВН</v>
          </cell>
        </row>
        <row r="5">
          <cell r="Y5" t="str">
            <v>СН1</v>
          </cell>
        </row>
        <row r="6">
          <cell r="Y6" t="str">
            <v>СН2</v>
          </cell>
        </row>
        <row r="7">
          <cell r="Y7" t="str">
            <v>НН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 refreshError="1">
        <row r="86">
          <cell r="AB86"/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6.1."/>
      <sheetName val="3.6.3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view="pageBreakPreview" zoomScale="90" zoomScaleNormal="100" zoomScaleSheetLayoutView="90" workbookViewId="0">
      <selection activeCell="J4" sqref="J4"/>
    </sheetView>
  </sheetViews>
  <sheetFormatPr defaultRowHeight="12.75" outlineLevelCol="1" x14ac:dyDescent="0.2"/>
  <cols>
    <col min="1" max="1" width="8.42578125" style="1" customWidth="1"/>
    <col min="2" max="3" width="10.7109375" style="1" hidden="1" customWidth="1"/>
    <col min="4" max="4" width="8" hidden="1" customWidth="1"/>
    <col min="5" max="5" width="7.42578125" style="1" customWidth="1"/>
    <col min="6" max="6" width="39.85546875" style="1" customWidth="1"/>
    <col min="7" max="7" width="40.42578125" style="1" customWidth="1"/>
    <col min="8" max="8" width="14.140625" style="1" customWidth="1"/>
    <col min="9" max="9" width="12.85546875" style="1" customWidth="1"/>
    <col min="10" max="10" width="13.7109375" style="1" customWidth="1"/>
    <col min="11" max="11" width="12.5703125" style="1" customWidth="1"/>
    <col min="12" max="12" width="13" style="1" customWidth="1" outlineLevel="1"/>
    <col min="13" max="13" width="14.85546875" style="1" customWidth="1" outlineLevel="1"/>
    <col min="14" max="16384" width="9.140625" style="1"/>
  </cols>
  <sheetData>
    <row r="1" spans="2:14" s="55" customFormat="1" ht="45.75" customHeight="1" x14ac:dyDescent="0.2">
      <c r="D1" s="57"/>
      <c r="J1" s="99" t="s">
        <v>97</v>
      </c>
      <c r="L1" s="65"/>
      <c r="M1" s="66"/>
    </row>
    <row r="2" spans="2:14" s="55" customFormat="1" ht="24" customHeight="1" x14ac:dyDescent="0.2">
      <c r="D2" s="57"/>
      <c r="J2" s="99" t="s">
        <v>14</v>
      </c>
      <c r="L2" s="66"/>
      <c r="M2" s="66"/>
    </row>
    <row r="3" spans="2:14" s="55" customFormat="1" ht="24" customHeight="1" x14ac:dyDescent="0.2">
      <c r="D3" s="57"/>
      <c r="J3" s="99" t="s">
        <v>15</v>
      </c>
      <c r="L3" s="66"/>
      <c r="M3" s="66"/>
    </row>
    <row r="4" spans="2:14" s="55" customFormat="1" ht="24" customHeight="1" x14ac:dyDescent="0.2">
      <c r="D4" s="57"/>
      <c r="J4" s="99" t="s">
        <v>123</v>
      </c>
    </row>
    <row r="5" spans="2:14" s="55" customFormat="1" ht="23.25" customHeight="1" x14ac:dyDescent="0.2">
      <c r="D5" s="57"/>
      <c r="I5" s="53"/>
      <c r="L5" s="65"/>
      <c r="M5" s="66"/>
    </row>
    <row r="6" spans="2:14" s="55" customFormat="1" ht="9.75" customHeight="1" x14ac:dyDescent="0.2">
      <c r="D6" s="57"/>
      <c r="K6" s="67"/>
      <c r="L6" s="68"/>
      <c r="M6" s="68"/>
      <c r="N6" s="67"/>
    </row>
    <row r="7" spans="2:14" ht="24" customHeight="1" x14ac:dyDescent="0.2">
      <c r="E7" s="151" t="s">
        <v>96</v>
      </c>
      <c r="F7" s="152"/>
      <c r="G7" s="152"/>
      <c r="H7" s="152"/>
      <c r="I7" s="152"/>
      <c r="J7" s="152"/>
      <c r="K7" s="152"/>
      <c r="L7" s="153"/>
      <c r="M7" s="153"/>
    </row>
    <row r="8" spans="2:14" ht="18" customHeight="1" x14ac:dyDescent="0.2">
      <c r="E8" s="76" t="s">
        <v>17</v>
      </c>
      <c r="F8" s="76"/>
      <c r="G8" s="159"/>
      <c r="H8" s="160"/>
      <c r="I8" s="160"/>
      <c r="J8" s="160"/>
      <c r="K8" s="160"/>
      <c r="L8" s="160"/>
      <c r="M8" s="161"/>
    </row>
    <row r="9" spans="2:14" ht="27.75" customHeight="1" x14ac:dyDescent="0.2">
      <c r="E9" s="163" t="s">
        <v>118</v>
      </c>
      <c r="F9" s="164"/>
      <c r="G9" s="140"/>
      <c r="H9" s="141"/>
      <c r="I9" s="141"/>
      <c r="J9" s="141"/>
      <c r="K9" s="141"/>
      <c r="L9" s="141"/>
      <c r="M9" s="142"/>
    </row>
    <row r="10" spans="2:14" x14ac:dyDescent="0.2">
      <c r="E10" s="165" t="s">
        <v>19</v>
      </c>
      <c r="F10" s="166"/>
      <c r="G10" s="140"/>
      <c r="H10" s="141"/>
      <c r="I10" s="141"/>
      <c r="J10" s="141"/>
      <c r="K10" s="141"/>
      <c r="L10" s="141"/>
      <c r="M10" s="142"/>
    </row>
    <row r="11" spans="2:14" x14ac:dyDescent="0.2">
      <c r="E11" s="167" t="s">
        <v>20</v>
      </c>
      <c r="F11" s="168"/>
      <c r="G11" s="140" t="s">
        <v>21</v>
      </c>
      <c r="H11" s="141"/>
      <c r="I11" s="141"/>
      <c r="J11" s="141"/>
      <c r="K11" s="141"/>
      <c r="L11" s="141"/>
      <c r="M11" s="142"/>
    </row>
    <row r="12" spans="2:14" x14ac:dyDescent="0.2">
      <c r="E12" s="165" t="s">
        <v>19</v>
      </c>
      <c r="F12" s="166"/>
      <c r="G12" s="140" t="s">
        <v>95</v>
      </c>
      <c r="H12" s="141"/>
      <c r="I12" s="141"/>
      <c r="J12" s="141"/>
      <c r="K12" s="141"/>
      <c r="L12" s="141"/>
      <c r="M12" s="142"/>
    </row>
    <row r="13" spans="2:14" x14ac:dyDescent="0.2">
      <c r="E13" s="167" t="s">
        <v>23</v>
      </c>
      <c r="F13" s="167"/>
      <c r="G13" s="140"/>
      <c r="H13" s="141"/>
      <c r="I13" s="141"/>
      <c r="J13" s="141"/>
      <c r="K13" s="141"/>
      <c r="L13" s="141"/>
      <c r="M13" s="142"/>
    </row>
    <row r="14" spans="2:14" ht="32.25" customHeight="1" x14ac:dyDescent="0.2">
      <c r="B14" s="6" t="b">
        <f>REGULATION_METHODS&lt;&gt;"Метод сравнения аналогов"</f>
        <v>1</v>
      </c>
      <c r="E14" s="128" t="s">
        <v>119</v>
      </c>
      <c r="F14" s="141"/>
      <c r="G14" s="141"/>
      <c r="H14" s="141"/>
      <c r="I14" s="141"/>
      <c r="J14" s="141"/>
      <c r="K14" s="141"/>
      <c r="L14" s="141"/>
      <c r="M14" s="142"/>
    </row>
    <row r="15" spans="2:14" x14ac:dyDescent="0.2">
      <c r="B15" s="6" t="e">
        <f>#REF!</f>
        <v>#REF!</v>
      </c>
      <c r="E15" s="106" t="s">
        <v>25</v>
      </c>
      <c r="F15" s="174" t="s">
        <v>46</v>
      </c>
      <c r="G15" s="175"/>
      <c r="H15" s="138" t="s">
        <v>27</v>
      </c>
      <c r="I15" s="143" t="s">
        <v>28</v>
      </c>
      <c r="J15" s="141"/>
      <c r="K15" s="141"/>
      <c r="L15" s="141"/>
      <c r="M15" s="142"/>
    </row>
    <row r="16" spans="2:14" ht="48" x14ac:dyDescent="0.2">
      <c r="B16" s="6" t="b">
        <f>B14</f>
        <v>1</v>
      </c>
      <c r="E16" s="106"/>
      <c r="F16" s="176"/>
      <c r="G16" s="177"/>
      <c r="H16" s="139"/>
      <c r="I16" s="79" t="s">
        <v>100</v>
      </c>
      <c r="J16" s="80" t="s">
        <v>101</v>
      </c>
      <c r="K16" s="80" t="s">
        <v>102</v>
      </c>
      <c r="L16" s="80" t="s">
        <v>103</v>
      </c>
      <c r="M16" s="80" t="s">
        <v>104</v>
      </c>
    </row>
    <row r="17" spans="1:13" ht="23.25" customHeight="1" x14ac:dyDescent="0.2">
      <c r="B17" s="6" t="e">
        <f>#REF!</f>
        <v>#REF!</v>
      </c>
      <c r="E17" s="73">
        <v>1</v>
      </c>
      <c r="F17" s="149" t="s">
        <v>120</v>
      </c>
      <c r="G17" s="149"/>
      <c r="H17" s="72" t="s">
        <v>7</v>
      </c>
      <c r="I17" s="13"/>
      <c r="J17" s="13"/>
      <c r="K17" s="13"/>
      <c r="L17" s="13"/>
      <c r="M17" s="13"/>
    </row>
    <row r="18" spans="1:13" ht="28.5" customHeight="1" x14ac:dyDescent="0.2">
      <c r="B18" s="6" t="e">
        <f>#REF!</f>
        <v>#REF!</v>
      </c>
      <c r="E18" s="73" t="s">
        <v>5</v>
      </c>
      <c r="F18" s="149" t="s">
        <v>121</v>
      </c>
      <c r="G18" s="169"/>
      <c r="H18" s="72" t="s">
        <v>7</v>
      </c>
      <c r="I18" s="13"/>
      <c r="J18" s="13"/>
      <c r="K18" s="14"/>
      <c r="L18" s="14"/>
      <c r="M18" s="14"/>
    </row>
    <row r="19" spans="1:13" x14ac:dyDescent="0.2">
      <c r="B19" s="6" t="b">
        <v>1</v>
      </c>
      <c r="E19" s="159" t="s">
        <v>36</v>
      </c>
      <c r="F19" s="141"/>
      <c r="G19" s="141"/>
      <c r="H19" s="141"/>
      <c r="I19" s="141"/>
      <c r="J19" s="141"/>
      <c r="K19" s="141"/>
      <c r="L19" s="141"/>
      <c r="M19" s="142"/>
    </row>
    <row r="20" spans="1:13" ht="12.75" customHeight="1" x14ac:dyDescent="0.2">
      <c r="A20" s="6"/>
      <c r="B20" s="6" t="e">
        <f>#REF!</f>
        <v>#REF!</v>
      </c>
      <c r="C20" s="6" t="e">
        <f t="array" ref="C20">INDEX([7]Тарифы!$Y$86:$Y$108,MATCH(#REF!,[7]Тарифы!$X$86:$X$108,0))</f>
        <v>#REF!</v>
      </c>
      <c r="E20" s="106" t="s">
        <v>25</v>
      </c>
      <c r="F20" s="170" t="s">
        <v>37</v>
      </c>
      <c r="G20" s="171"/>
      <c r="H20" s="106" t="s">
        <v>27</v>
      </c>
      <c r="I20" s="143" t="s">
        <v>28</v>
      </c>
      <c r="J20" s="185"/>
      <c r="K20" s="185"/>
      <c r="L20" s="185"/>
      <c r="M20" s="184"/>
    </row>
    <row r="21" spans="1:13" ht="48" x14ac:dyDescent="0.2">
      <c r="B21" s="6" t="e">
        <f>B20</f>
        <v>#REF!</v>
      </c>
      <c r="E21" s="106"/>
      <c r="F21" s="172"/>
      <c r="G21" s="173"/>
      <c r="H21" s="106"/>
      <c r="I21" s="79" t="s">
        <v>100</v>
      </c>
      <c r="J21" s="80" t="s">
        <v>101</v>
      </c>
      <c r="K21" s="80" t="s">
        <v>102</v>
      </c>
      <c r="L21" s="80" t="s">
        <v>103</v>
      </c>
      <c r="M21" s="80" t="s">
        <v>104</v>
      </c>
    </row>
    <row r="22" spans="1:13" ht="12.75" customHeight="1" x14ac:dyDescent="0.2">
      <c r="B22" s="6" t="e">
        <f t="array" ref="B22">AND(#REF!,INDEX([7]Тарифы!$AC$86:$AC$108,MATCH($C20,[7]Тарифы!$Y$86:$Y$108,0))&lt;&gt;"Тариф на транспортировку воды")</f>
        <v>#REF!</v>
      </c>
      <c r="E22" s="70">
        <v>1</v>
      </c>
      <c r="F22" s="149" t="s">
        <v>38</v>
      </c>
      <c r="G22" s="169"/>
      <c r="H22" s="17" t="s">
        <v>39</v>
      </c>
      <c r="I22" s="13"/>
      <c r="J22" s="13"/>
      <c r="K22" s="13"/>
      <c r="L22" s="13"/>
      <c r="M22" s="13"/>
    </row>
    <row r="23" spans="1:13" x14ac:dyDescent="0.2">
      <c r="B23" s="6" t="e">
        <f>#REF!</f>
        <v>#REF!</v>
      </c>
      <c r="E23" s="70">
        <v>2</v>
      </c>
      <c r="F23" s="149" t="s">
        <v>40</v>
      </c>
      <c r="G23" s="169"/>
      <c r="H23" s="17" t="s">
        <v>39</v>
      </c>
      <c r="I23" s="54"/>
      <c r="J23" s="54"/>
      <c r="K23" s="54"/>
      <c r="L23" s="54"/>
      <c r="M23" s="54"/>
    </row>
    <row r="24" spans="1:13" x14ac:dyDescent="0.2">
      <c r="B24" s="6" t="e">
        <f>#REF!</f>
        <v>#REF!</v>
      </c>
      <c r="E24" s="70">
        <v>3</v>
      </c>
      <c r="F24" s="149" t="s">
        <v>41</v>
      </c>
      <c r="G24" s="169"/>
      <c r="H24" s="17" t="s">
        <v>39</v>
      </c>
      <c r="I24" s="13"/>
      <c r="J24" s="13"/>
      <c r="K24" s="13"/>
      <c r="L24" s="13"/>
      <c r="M24" s="13"/>
    </row>
    <row r="25" spans="1:13" x14ac:dyDescent="0.2">
      <c r="B25" s="6" t="e">
        <f>AND(#REF!,REGULATION_METHODS&lt;&gt;"Метод сравнения аналогов")</f>
        <v>#REF!</v>
      </c>
      <c r="E25" s="18" t="s">
        <v>9</v>
      </c>
      <c r="F25" s="182" t="s">
        <v>42</v>
      </c>
      <c r="G25" s="183"/>
      <c r="H25" s="17" t="s">
        <v>39</v>
      </c>
      <c r="I25" s="13"/>
      <c r="J25" s="13"/>
      <c r="K25" s="13"/>
      <c r="L25" s="13"/>
      <c r="M25" s="13"/>
    </row>
    <row r="26" spans="1:13" x14ac:dyDescent="0.2">
      <c r="B26" s="6" t="e">
        <f>B25</f>
        <v>#REF!</v>
      </c>
      <c r="E26" s="18" t="s">
        <v>10</v>
      </c>
      <c r="F26" s="182" t="s">
        <v>43</v>
      </c>
      <c r="G26" s="183"/>
      <c r="H26" s="17" t="s">
        <v>39</v>
      </c>
      <c r="I26" s="13"/>
      <c r="J26" s="13"/>
      <c r="K26" s="13"/>
      <c r="L26" s="13"/>
      <c r="M26" s="13"/>
    </row>
    <row r="27" spans="1:13" x14ac:dyDescent="0.2">
      <c r="B27" s="6" t="e">
        <f>B26</f>
        <v>#REF!</v>
      </c>
      <c r="E27" s="18" t="s">
        <v>11</v>
      </c>
      <c r="F27" s="182" t="s">
        <v>44</v>
      </c>
      <c r="G27" s="183"/>
      <c r="H27" s="17" t="s">
        <v>39</v>
      </c>
      <c r="I27" s="13"/>
      <c r="J27" s="13"/>
      <c r="K27" s="13"/>
      <c r="L27" s="13"/>
      <c r="M27" s="13"/>
    </row>
    <row r="28" spans="1:13" ht="14.25" customHeight="1" x14ac:dyDescent="0.2">
      <c r="E28" s="162" t="s">
        <v>5</v>
      </c>
      <c r="F28" s="162"/>
      <c r="G28" s="162"/>
      <c r="H28" s="162"/>
      <c r="I28" s="162"/>
      <c r="J28" s="162"/>
      <c r="K28" s="162"/>
      <c r="L28" s="162"/>
      <c r="M28" s="162"/>
    </row>
    <row r="29" spans="1:13" ht="15" customHeight="1" x14ac:dyDescent="0.2">
      <c r="B29" s="6"/>
      <c r="E29" s="179" t="s">
        <v>45</v>
      </c>
      <c r="F29" s="180"/>
      <c r="G29" s="180"/>
      <c r="H29" s="180"/>
      <c r="I29" s="180"/>
      <c r="J29" s="180"/>
      <c r="K29" s="180"/>
      <c r="L29" s="180"/>
      <c r="M29" s="181"/>
    </row>
    <row r="30" spans="1:13" ht="12.75" customHeight="1" x14ac:dyDescent="0.2">
      <c r="E30" s="144" t="s">
        <v>25</v>
      </c>
      <c r="F30" s="145" t="s">
        <v>46</v>
      </c>
      <c r="G30" s="146"/>
      <c r="H30" s="106" t="s">
        <v>27</v>
      </c>
      <c r="I30" s="143" t="s">
        <v>28</v>
      </c>
      <c r="J30" s="185"/>
      <c r="K30" s="185"/>
      <c r="L30" s="185"/>
      <c r="M30" s="184"/>
    </row>
    <row r="31" spans="1:13" ht="48" x14ac:dyDescent="0.2">
      <c r="E31" s="144"/>
      <c r="F31" s="147"/>
      <c r="G31" s="148"/>
      <c r="H31" s="106"/>
      <c r="I31" s="79" t="s">
        <v>100</v>
      </c>
      <c r="J31" s="80" t="s">
        <v>101</v>
      </c>
      <c r="K31" s="80" t="s">
        <v>102</v>
      </c>
      <c r="L31" s="80" t="s">
        <v>103</v>
      </c>
      <c r="M31" s="80" t="s">
        <v>104</v>
      </c>
    </row>
    <row r="32" spans="1:13" ht="23.25" customHeight="1" x14ac:dyDescent="0.2">
      <c r="E32" s="73" t="s">
        <v>51</v>
      </c>
      <c r="F32" s="149" t="s">
        <v>52</v>
      </c>
      <c r="G32" s="149"/>
      <c r="H32" s="72" t="s">
        <v>7</v>
      </c>
      <c r="I32" s="25"/>
      <c r="J32" s="25"/>
      <c r="K32" s="26"/>
      <c r="L32" s="26"/>
      <c r="M32" s="26"/>
    </row>
    <row r="33" spans="1:13" x14ac:dyDescent="0.2">
      <c r="E33" s="73" t="s">
        <v>0</v>
      </c>
      <c r="F33" s="150" t="s">
        <v>53</v>
      </c>
      <c r="G33" s="150"/>
      <c r="H33" s="72" t="s">
        <v>7</v>
      </c>
      <c r="I33" s="25"/>
      <c r="J33" s="25"/>
      <c r="K33" s="25"/>
      <c r="L33" s="25"/>
      <c r="M33" s="25"/>
    </row>
    <row r="34" spans="1:13" x14ac:dyDescent="0.2">
      <c r="E34" s="73" t="s">
        <v>1</v>
      </c>
      <c r="F34" s="150" t="s">
        <v>54</v>
      </c>
      <c r="G34" s="150"/>
      <c r="H34" s="72" t="s">
        <v>7</v>
      </c>
      <c r="I34" s="25"/>
      <c r="J34" s="25"/>
      <c r="K34" s="25"/>
      <c r="L34" s="25"/>
      <c r="M34" s="25"/>
    </row>
    <row r="35" spans="1:13" ht="27.75" hidden="1" customHeight="1" x14ac:dyDescent="0.2">
      <c r="E35" s="188" t="s">
        <v>94</v>
      </c>
      <c r="F35" s="189"/>
      <c r="G35" s="189"/>
      <c r="H35" s="189"/>
      <c r="I35" s="189"/>
      <c r="J35" s="189"/>
      <c r="K35" s="190"/>
      <c r="L35" s="62"/>
      <c r="M35" s="62"/>
    </row>
    <row r="36" spans="1:13" hidden="1" x14ac:dyDescent="0.2">
      <c r="E36" s="186" t="s">
        <v>5</v>
      </c>
      <c r="F36" s="162"/>
      <c r="G36" s="162"/>
      <c r="H36" s="162"/>
      <c r="I36" s="162"/>
      <c r="J36" s="162"/>
      <c r="K36" s="162"/>
      <c r="L36" s="162"/>
      <c r="M36" s="187"/>
    </row>
    <row r="37" spans="1:13" ht="15" customHeight="1" x14ac:dyDescent="0.2">
      <c r="E37" s="156" t="s">
        <v>56</v>
      </c>
      <c r="F37" s="141"/>
      <c r="G37" s="141"/>
      <c r="H37" s="141"/>
      <c r="I37" s="141"/>
      <c r="J37" s="141"/>
      <c r="K37" s="141"/>
      <c r="L37" s="141"/>
      <c r="M37" s="142"/>
    </row>
    <row r="38" spans="1:13" ht="56.25" customHeight="1" x14ac:dyDescent="0.2">
      <c r="E38" s="73" t="s">
        <v>25</v>
      </c>
      <c r="F38" s="143" t="s">
        <v>57</v>
      </c>
      <c r="G38" s="184"/>
      <c r="H38" s="63" t="s">
        <v>27</v>
      </c>
      <c r="I38" s="81" t="s">
        <v>100</v>
      </c>
      <c r="J38" s="80" t="s">
        <v>101</v>
      </c>
      <c r="K38" s="80" t="s">
        <v>102</v>
      </c>
      <c r="L38" s="80" t="s">
        <v>103</v>
      </c>
      <c r="M38" s="80" t="s">
        <v>104</v>
      </c>
    </row>
    <row r="39" spans="1:13" ht="24" customHeight="1" x14ac:dyDescent="0.2">
      <c r="E39" s="73" t="s">
        <v>51</v>
      </c>
      <c r="F39" s="104" t="s">
        <v>116</v>
      </c>
      <c r="G39" s="105"/>
      <c r="H39" s="77" t="s">
        <v>7</v>
      </c>
      <c r="I39" s="47"/>
      <c r="J39" s="86"/>
      <c r="K39" s="86"/>
      <c r="L39" s="86"/>
      <c r="M39" s="86"/>
    </row>
    <row r="40" spans="1:13" ht="12" customHeight="1" x14ac:dyDescent="0.2">
      <c r="E40" s="84" t="s">
        <v>105</v>
      </c>
      <c r="F40" s="131" t="s">
        <v>106</v>
      </c>
      <c r="G40" s="105"/>
      <c r="H40" s="87" t="s">
        <v>7</v>
      </c>
      <c r="I40" s="47"/>
      <c r="J40" s="86"/>
      <c r="K40" s="86"/>
      <c r="L40" s="86"/>
      <c r="M40" s="86"/>
    </row>
    <row r="41" spans="1:13" ht="14.25" customHeight="1" x14ac:dyDescent="0.2">
      <c r="E41" s="84" t="s">
        <v>107</v>
      </c>
      <c r="F41" s="131" t="s">
        <v>108</v>
      </c>
      <c r="G41" s="105"/>
      <c r="H41" s="85" t="s">
        <v>7</v>
      </c>
      <c r="I41" s="47"/>
      <c r="J41" s="86"/>
      <c r="K41" s="86"/>
      <c r="L41" s="86"/>
      <c r="M41" s="86"/>
    </row>
    <row r="42" spans="1:13" ht="27" customHeight="1" x14ac:dyDescent="0.2">
      <c r="E42" s="74">
        <v>2</v>
      </c>
      <c r="F42" s="104" t="s">
        <v>35</v>
      </c>
      <c r="G42" s="105"/>
      <c r="H42" s="85" t="s">
        <v>7</v>
      </c>
      <c r="I42" s="86"/>
      <c r="J42" s="86"/>
      <c r="K42" s="86"/>
      <c r="L42" s="86"/>
      <c r="M42" s="86"/>
    </row>
    <row r="43" spans="1:13" ht="14.25" customHeight="1" x14ac:dyDescent="0.2">
      <c r="E43" s="88" t="s">
        <v>109</v>
      </c>
      <c r="F43" s="131" t="s">
        <v>106</v>
      </c>
      <c r="G43" s="105"/>
      <c r="H43" s="85" t="s">
        <v>7</v>
      </c>
      <c r="I43" s="86"/>
      <c r="J43" s="86"/>
      <c r="K43" s="86"/>
      <c r="L43" s="86"/>
      <c r="M43" s="86"/>
    </row>
    <row r="44" spans="1:13" ht="14.25" customHeight="1" x14ac:dyDescent="0.2">
      <c r="E44" s="89" t="s">
        <v>110</v>
      </c>
      <c r="F44" s="132" t="s">
        <v>108</v>
      </c>
      <c r="G44" s="133"/>
      <c r="H44" s="90" t="s">
        <v>7</v>
      </c>
      <c r="I44" s="86"/>
      <c r="J44" s="86"/>
      <c r="K44" s="86"/>
      <c r="L44" s="86"/>
      <c r="M44" s="86"/>
    </row>
    <row r="45" spans="1:13" ht="42" customHeight="1" x14ac:dyDescent="0.2">
      <c r="E45" s="159" t="s">
        <v>122</v>
      </c>
      <c r="F45" s="141"/>
      <c r="G45" s="141"/>
      <c r="H45" s="141"/>
      <c r="I45" s="141"/>
      <c r="J45" s="141"/>
      <c r="K45" s="141"/>
      <c r="L45" s="141"/>
      <c r="M45" s="142"/>
    </row>
    <row r="46" spans="1:13" ht="12.75" customHeight="1" x14ac:dyDescent="0.2">
      <c r="E46" s="106" t="s">
        <v>25</v>
      </c>
      <c r="F46" s="145" t="s">
        <v>46</v>
      </c>
      <c r="G46" s="146"/>
      <c r="H46" s="106" t="s">
        <v>27</v>
      </c>
      <c r="I46" s="143" t="s">
        <v>28</v>
      </c>
      <c r="J46" s="141"/>
      <c r="K46" s="141"/>
      <c r="L46" s="141"/>
      <c r="M46" s="142"/>
    </row>
    <row r="47" spans="1:13" ht="48" x14ac:dyDescent="0.2">
      <c r="E47" s="106"/>
      <c r="F47" s="147"/>
      <c r="G47" s="148"/>
      <c r="H47" s="106"/>
      <c r="I47" s="79" t="s">
        <v>100</v>
      </c>
      <c r="J47" s="80" t="s">
        <v>101</v>
      </c>
      <c r="K47" s="80" t="s">
        <v>102</v>
      </c>
      <c r="L47" s="80" t="s">
        <v>103</v>
      </c>
      <c r="M47" s="80" t="s">
        <v>104</v>
      </c>
    </row>
    <row r="48" spans="1:13" ht="15.75" customHeight="1" x14ac:dyDescent="0.2">
      <c r="A48" s="6"/>
      <c r="B48" s="6" t="e">
        <f>OR(B49,B50)</f>
        <v>#REF!</v>
      </c>
      <c r="C48" s="6" t="e">
        <f t="array" ref="C48">INDEX([7]Тарифы!$AB$86:$AB$108,MATCH(#REF!,[7]Тарифы!$Y$86:$Y$108,0))</f>
        <v>#REF!</v>
      </c>
      <c r="E48" s="27">
        <v>1</v>
      </c>
      <c r="F48" s="154" t="s">
        <v>13</v>
      </c>
      <c r="G48" s="155"/>
      <c r="H48" s="155"/>
      <c r="I48" s="155"/>
      <c r="J48" s="155"/>
      <c r="K48" s="155"/>
      <c r="L48" s="120"/>
      <c r="M48" s="121"/>
    </row>
    <row r="49" spans="1:13" ht="52.5" customHeight="1" x14ac:dyDescent="0.2">
      <c r="A49" s="6"/>
      <c r="B49" s="6" t="e">
        <f>AND($C48="Водоснабжение",$C49&lt;&gt;"Тариф на транспортировку воды",$C49&lt;&gt;"Тариф на техническую воду")</f>
        <v>#REF!</v>
      </c>
      <c r="C49" s="6" t="e">
        <f t="array" ref="C49">INDEX([7]Тарифы!$AC$86:$AC$108,MATCH(#REF!,[7]Тарифы!$Y$86:$Y$108,0))</f>
        <v>#REF!</v>
      </c>
      <c r="E49" s="30" t="s">
        <v>0</v>
      </c>
      <c r="F49" s="116" t="s">
        <v>111</v>
      </c>
      <c r="G49" s="134"/>
      <c r="H49" s="31" t="s">
        <v>2</v>
      </c>
      <c r="I49" s="32"/>
      <c r="J49" s="32"/>
      <c r="K49" s="32"/>
      <c r="L49" s="32"/>
      <c r="M49" s="32"/>
    </row>
    <row r="50" spans="1:13" s="55" customFormat="1" ht="39.75" customHeight="1" x14ac:dyDescent="0.2">
      <c r="B50" s="56" t="e">
        <f>AND($C48="Водоснабжение",OR(region_name&lt;&gt;"Ленинградская область",$C49&lt;&gt;"Тариф на транспортировку воды"),$C49&lt;&gt;"Тариф на техническую воду")</f>
        <v>#REF!</v>
      </c>
      <c r="D50" s="57"/>
      <c r="E50" s="58" t="s">
        <v>1</v>
      </c>
      <c r="F50" s="136" t="s">
        <v>112</v>
      </c>
      <c r="G50" s="137"/>
      <c r="H50" s="59" t="s">
        <v>2</v>
      </c>
      <c r="I50" s="60"/>
      <c r="J50" s="60"/>
      <c r="K50" s="60"/>
      <c r="L50" s="60"/>
      <c r="M50" s="60"/>
    </row>
    <row r="51" spans="1:13" s="55" customFormat="1" ht="15.75" customHeight="1" x14ac:dyDescent="0.2">
      <c r="B51" s="56" t="e">
        <f>B52</f>
        <v>#REF!</v>
      </c>
      <c r="D51" s="57"/>
      <c r="E51" s="58">
        <v>2</v>
      </c>
      <c r="F51" s="157" t="s">
        <v>62</v>
      </c>
      <c r="G51" s="158"/>
      <c r="H51" s="158"/>
      <c r="I51" s="158"/>
      <c r="J51" s="158"/>
      <c r="K51" s="158"/>
      <c r="L51" s="120"/>
      <c r="M51" s="121"/>
    </row>
    <row r="52" spans="1:13" s="55" customFormat="1" ht="63" customHeight="1" x14ac:dyDescent="0.2">
      <c r="B52" s="56" t="e">
        <f>$C48="Водоснабжение"</f>
        <v>#REF!</v>
      </c>
      <c r="D52" s="57"/>
      <c r="E52" s="58" t="s">
        <v>63</v>
      </c>
      <c r="F52" s="136" t="s">
        <v>113</v>
      </c>
      <c r="G52" s="137"/>
      <c r="H52" s="59" t="s">
        <v>65</v>
      </c>
      <c r="I52" s="60"/>
      <c r="J52" s="60"/>
      <c r="K52" s="60"/>
      <c r="L52" s="60"/>
      <c r="M52" s="60"/>
    </row>
    <row r="53" spans="1:13" s="55" customFormat="1" ht="15.75" customHeight="1" x14ac:dyDescent="0.2">
      <c r="B53" s="56" t="e">
        <f>OR(B54,#REF!)</f>
        <v>#REF!</v>
      </c>
      <c r="D53" s="57"/>
      <c r="E53" s="58">
        <v>3</v>
      </c>
      <c r="F53" s="157" t="s">
        <v>66</v>
      </c>
      <c r="G53" s="158"/>
      <c r="H53" s="158"/>
      <c r="I53" s="158"/>
      <c r="J53" s="158"/>
      <c r="K53" s="158"/>
      <c r="L53" s="120"/>
      <c r="M53" s="121"/>
    </row>
    <row r="54" spans="1:13" ht="27" customHeight="1" x14ac:dyDescent="0.2">
      <c r="B54" s="6" t="e">
        <f>$C48="Водоснабжение"</f>
        <v>#REF!</v>
      </c>
      <c r="E54" s="72" t="s">
        <v>9</v>
      </c>
      <c r="F54" s="116" t="s">
        <v>114</v>
      </c>
      <c r="G54" s="134"/>
      <c r="H54" s="33" t="s">
        <v>2</v>
      </c>
      <c r="I54" s="32"/>
      <c r="J54" s="32"/>
      <c r="K54" s="32"/>
      <c r="L54" s="32"/>
      <c r="M54" s="32"/>
    </row>
    <row r="55" spans="1:13" ht="24" customHeight="1" x14ac:dyDescent="0.2">
      <c r="B55" s="6" t="e">
        <f>#REF!="Водоотведение"</f>
        <v>#REF!</v>
      </c>
      <c r="E55" s="34" t="s">
        <v>10</v>
      </c>
      <c r="F55" s="116" t="s">
        <v>115</v>
      </c>
      <c r="G55" s="134"/>
      <c r="H55" s="33" t="s">
        <v>69</v>
      </c>
      <c r="I55" s="32"/>
      <c r="J55" s="32"/>
      <c r="K55" s="32"/>
      <c r="L55" s="32"/>
      <c r="M55" s="32"/>
    </row>
    <row r="56" spans="1:13" ht="16.5" customHeight="1" x14ac:dyDescent="0.2">
      <c r="B56" s="6"/>
      <c r="E56" s="110" t="s">
        <v>8</v>
      </c>
      <c r="F56" s="110"/>
      <c r="G56" s="110"/>
      <c r="H56" s="110"/>
      <c r="I56" s="110"/>
      <c r="J56" s="110"/>
      <c r="K56" s="110"/>
      <c r="L56" s="110"/>
      <c r="M56" s="110"/>
    </row>
    <row r="57" spans="1:13" ht="43.5" customHeight="1" x14ac:dyDescent="0.2">
      <c r="B57" s="6" t="b">
        <v>1</v>
      </c>
      <c r="E57" s="128" t="s">
        <v>70</v>
      </c>
      <c r="F57" s="141"/>
      <c r="G57" s="141"/>
      <c r="H57" s="141"/>
      <c r="I57" s="141"/>
      <c r="J57" s="141"/>
      <c r="K57" s="141"/>
      <c r="L57" s="141"/>
      <c r="M57" s="142"/>
    </row>
    <row r="58" spans="1:13" ht="12.75" customHeight="1" x14ac:dyDescent="0.2">
      <c r="B58" s="6" t="b">
        <v>1</v>
      </c>
      <c r="E58" s="135" t="s">
        <v>25</v>
      </c>
      <c r="F58" s="106" t="s">
        <v>46</v>
      </c>
      <c r="G58" s="106"/>
      <c r="H58" s="106" t="s">
        <v>27</v>
      </c>
      <c r="I58" s="143" t="s">
        <v>28</v>
      </c>
      <c r="J58" s="141"/>
      <c r="K58" s="141"/>
      <c r="L58" s="141"/>
      <c r="M58" s="142"/>
    </row>
    <row r="59" spans="1:13" ht="48" x14ac:dyDescent="0.2">
      <c r="B59" s="6" t="b">
        <v>1</v>
      </c>
      <c r="E59" s="135"/>
      <c r="F59" s="106"/>
      <c r="G59" s="106"/>
      <c r="H59" s="106"/>
      <c r="I59" s="79" t="s">
        <v>100</v>
      </c>
      <c r="J59" s="80" t="s">
        <v>101</v>
      </c>
      <c r="K59" s="80" t="s">
        <v>102</v>
      </c>
      <c r="L59" s="80" t="s">
        <v>103</v>
      </c>
      <c r="M59" s="80" t="s">
        <v>104</v>
      </c>
    </row>
    <row r="60" spans="1:13" ht="13.5" customHeight="1" x14ac:dyDescent="0.2">
      <c r="A60" s="6"/>
      <c r="B60" s="6" t="e">
        <f>B48</f>
        <v>#REF!</v>
      </c>
      <c r="C60" s="6" t="e">
        <f t="array" ref="C60">INDEX([7]Тарифы!$AB$86:$AB$108,MATCH($C61,[7]Тарифы!$Y$86:$Y$108,0))</f>
        <v>#REF!</v>
      </c>
      <c r="E60" s="27">
        <v>1</v>
      </c>
      <c r="F60" s="154" t="s">
        <v>13</v>
      </c>
      <c r="G60" s="155"/>
      <c r="H60" s="155"/>
      <c r="I60" s="155"/>
      <c r="J60" s="155"/>
      <c r="K60" s="178"/>
      <c r="L60" s="120"/>
      <c r="M60" s="121"/>
    </row>
    <row r="61" spans="1:13" ht="13.5" customHeight="1" x14ac:dyDescent="0.2">
      <c r="A61" s="6"/>
      <c r="B61" s="6" t="e">
        <f>B49</f>
        <v>#REF!</v>
      </c>
      <c r="C61" s="6" t="e">
        <f t="array" ref="C61">INDEX([7]Тарифы!$Y$86:$Y$108,MATCH(#REF!,[7]Тарифы!$X$86:$X$108,0))</f>
        <v>#REF!</v>
      </c>
      <c r="E61" s="30" t="s">
        <v>0</v>
      </c>
      <c r="F61" s="113" t="str">
        <f>F49</f>
        <v>доля проб питьевой воды, подаваемой с источников водоснабжения, водопроводных станций или иных объектов централизованной системы водоснабжения в распределительную водопроводную сеть, не соответствующих установленным требованиям, в общем объеме проб, отобранных по результатам производственного контроля качества питьевой воды</v>
      </c>
      <c r="G61" s="114"/>
      <c r="H61" s="33" t="s">
        <v>2</v>
      </c>
      <c r="I61" s="13"/>
      <c r="J61" s="13"/>
      <c r="K61" s="13"/>
      <c r="L61" s="13"/>
      <c r="M61" s="13"/>
    </row>
    <row r="62" spans="1:13" ht="13.5" customHeight="1" x14ac:dyDescent="0.2">
      <c r="B62" s="6" t="e">
        <f>B61</f>
        <v>#REF!</v>
      </c>
      <c r="E62" s="72"/>
      <c r="F62" s="112" t="s">
        <v>71</v>
      </c>
      <c r="G62" s="112"/>
      <c r="H62" s="42"/>
      <c r="I62" s="13"/>
      <c r="J62" s="13"/>
      <c r="K62" s="75"/>
      <c r="L62" s="13"/>
      <c r="M62" s="13"/>
    </row>
    <row r="63" spans="1:13" ht="37.5" customHeight="1" x14ac:dyDescent="0.2">
      <c r="B63" s="6" t="e">
        <f>B50</f>
        <v>#REF!</v>
      </c>
      <c r="E63" s="72" t="s">
        <v>1</v>
      </c>
      <c r="F63" s="115" t="str">
        <f>F50</f>
        <v xml:space="preserve">доля проб питьевой воды в распределительной водопроводной сети, не соответствующих установленным требованиям, в общем объеме проб, отобранных по результатам производственного контроля качества питьевой воды </v>
      </c>
      <c r="G63" s="115"/>
      <c r="H63" s="33" t="s">
        <v>2</v>
      </c>
      <c r="I63" s="13"/>
      <c r="J63" s="13"/>
      <c r="K63" s="13"/>
      <c r="L63" s="13"/>
      <c r="M63" s="13"/>
    </row>
    <row r="64" spans="1:13" ht="13.5" customHeight="1" x14ac:dyDescent="0.2">
      <c r="B64" s="6" t="e">
        <f>B63</f>
        <v>#REF!</v>
      </c>
      <c r="E64" s="72"/>
      <c r="F64" s="112" t="s">
        <v>71</v>
      </c>
      <c r="G64" s="112"/>
      <c r="H64" s="42"/>
      <c r="I64" s="13"/>
      <c r="J64" s="13"/>
      <c r="K64" s="75"/>
      <c r="L64" s="13"/>
      <c r="M64" s="13"/>
    </row>
    <row r="65" spans="2:13" ht="13.5" customHeight="1" x14ac:dyDescent="0.2">
      <c r="B65" s="6" t="e">
        <f>B51</f>
        <v>#REF!</v>
      </c>
      <c r="E65" s="72">
        <v>2</v>
      </c>
      <c r="F65" s="104" t="s">
        <v>62</v>
      </c>
      <c r="G65" s="118"/>
      <c r="H65" s="118"/>
      <c r="I65" s="118"/>
      <c r="J65" s="118"/>
      <c r="K65" s="119"/>
      <c r="L65" s="120"/>
      <c r="M65" s="121"/>
    </row>
    <row r="66" spans="2:13" ht="58.5" customHeight="1" x14ac:dyDescent="0.2">
      <c r="B66" s="6" t="e">
        <f>B52</f>
        <v>#REF!</v>
      </c>
      <c r="E66" s="72" t="s">
        <v>63</v>
      </c>
      <c r="F66" s="116" t="str">
        <f>F52</f>
        <v>количеством перерывов в подаче воды, зафиксированных в  местах исполнения обязательств организацией, осуществляющей холодное водоснабжение, по подаче холодной воды, произошедших в результате аварий, повреждений и иных технологических нарушений на объектах централизованной системы холодного водоснабжения, принадлежащих организации, осуществляющей холодное водоснабжение, в расчете на протяженность водопроводной сети в год</v>
      </c>
      <c r="G66" s="117"/>
      <c r="H66" s="33" t="s">
        <v>2</v>
      </c>
      <c r="I66" s="13"/>
      <c r="J66" s="13"/>
      <c r="K66" s="13"/>
      <c r="L66" s="13"/>
      <c r="M66" s="13"/>
    </row>
    <row r="67" spans="2:13" ht="13.5" customHeight="1" x14ac:dyDescent="0.2">
      <c r="B67" s="6" t="e">
        <f>B66</f>
        <v>#REF!</v>
      </c>
      <c r="E67" s="72"/>
      <c r="F67" s="112" t="s">
        <v>71</v>
      </c>
      <c r="G67" s="112"/>
      <c r="H67" s="42"/>
      <c r="I67" s="13"/>
      <c r="J67" s="13"/>
      <c r="K67" s="75"/>
      <c r="L67" s="13"/>
      <c r="M67" s="13"/>
    </row>
    <row r="68" spans="2:13" ht="13.5" customHeight="1" x14ac:dyDescent="0.2">
      <c r="B68" s="6" t="e">
        <f>B53</f>
        <v>#REF!</v>
      </c>
      <c r="E68" s="72">
        <v>3</v>
      </c>
      <c r="F68" s="104" t="s">
        <v>66</v>
      </c>
      <c r="G68" s="118"/>
      <c r="H68" s="118"/>
      <c r="I68" s="118"/>
      <c r="J68" s="118"/>
      <c r="K68" s="119"/>
      <c r="L68" s="120"/>
      <c r="M68" s="121"/>
    </row>
    <row r="69" spans="2:13" ht="26.25" customHeight="1" x14ac:dyDescent="0.2">
      <c r="B69" s="6" t="e">
        <f>B54</f>
        <v>#REF!</v>
      </c>
      <c r="E69" s="72" t="s">
        <v>9</v>
      </c>
      <c r="F69" s="116" t="str">
        <f>F54</f>
        <v xml:space="preserve">доля потерь воды в централизованных системах водоснабжения при ее транспортировке в общем объеме воды, поданной в водопроводную сеть </v>
      </c>
      <c r="G69" s="117"/>
      <c r="H69" s="33" t="s">
        <v>2</v>
      </c>
      <c r="I69" s="13"/>
      <c r="J69" s="13"/>
      <c r="K69" s="13"/>
      <c r="L69" s="13"/>
      <c r="M69" s="13"/>
    </row>
    <row r="70" spans="2:13" ht="13.5" customHeight="1" x14ac:dyDescent="0.2">
      <c r="B70" s="6" t="e">
        <f>B69</f>
        <v>#REF!</v>
      </c>
      <c r="E70" s="43"/>
      <c r="F70" s="44" t="s">
        <v>71</v>
      </c>
      <c r="G70" s="45"/>
      <c r="H70" s="42"/>
      <c r="I70" s="13"/>
      <c r="J70" s="13"/>
      <c r="K70" s="75"/>
      <c r="L70" s="13"/>
      <c r="M70" s="13"/>
    </row>
    <row r="71" spans="2:13" ht="30.75" customHeight="1" x14ac:dyDescent="0.2">
      <c r="B71" s="6" t="e">
        <f>#REF!</f>
        <v>#REF!</v>
      </c>
      <c r="E71" s="34" t="s">
        <v>10</v>
      </c>
      <c r="F71" s="116" t="str">
        <f>F55</f>
        <v>удельный расход электрической энергии, потребляемой в технологическом процессе транспортировки питьевой воды, на единицу объема транспортируемой питьевой воды</v>
      </c>
      <c r="G71" s="117"/>
      <c r="H71" s="33" t="s">
        <v>2</v>
      </c>
      <c r="I71" s="13"/>
      <c r="J71" s="13"/>
      <c r="K71" s="13"/>
      <c r="L71" s="13"/>
      <c r="M71" s="13"/>
    </row>
    <row r="72" spans="2:13" ht="13.5" customHeight="1" x14ac:dyDescent="0.2">
      <c r="B72" s="6" t="e">
        <f>B71</f>
        <v>#REF!</v>
      </c>
      <c r="E72" s="34"/>
      <c r="F72" s="112" t="s">
        <v>71</v>
      </c>
      <c r="G72" s="112"/>
      <c r="H72" s="42"/>
      <c r="I72" s="13"/>
      <c r="J72" s="13"/>
      <c r="K72" s="75"/>
      <c r="L72" s="13"/>
      <c r="M72" s="13"/>
    </row>
    <row r="73" spans="2:13" s="93" customFormat="1" ht="17.25" customHeight="1" x14ac:dyDescent="0.2">
      <c r="B73" s="92"/>
      <c r="D73" s="94"/>
      <c r="E73" s="110" t="s">
        <v>117</v>
      </c>
      <c r="F73" s="110"/>
      <c r="G73" s="110"/>
      <c r="H73" s="110"/>
      <c r="I73" s="110"/>
      <c r="J73" s="110"/>
      <c r="K73" s="110"/>
      <c r="L73" s="110"/>
      <c r="M73" s="110"/>
    </row>
    <row r="74" spans="2:13" ht="15.75" customHeight="1" x14ac:dyDescent="0.2">
      <c r="E74" s="128" t="s">
        <v>72</v>
      </c>
      <c r="F74" s="129"/>
      <c r="G74" s="129"/>
      <c r="H74" s="129"/>
      <c r="I74" s="129"/>
      <c r="J74" s="129"/>
      <c r="K74" s="129"/>
      <c r="L74" s="129"/>
      <c r="M74" s="130"/>
    </row>
    <row r="75" spans="2:13" ht="57.75" customHeight="1" x14ac:dyDescent="0.2">
      <c r="E75" s="71" t="s">
        <v>25</v>
      </c>
      <c r="F75" s="111" t="s">
        <v>46</v>
      </c>
      <c r="G75" s="111"/>
      <c r="H75" s="70" t="s">
        <v>27</v>
      </c>
      <c r="I75" s="78" t="s">
        <v>98</v>
      </c>
      <c r="J75" s="78" t="s">
        <v>99</v>
      </c>
      <c r="K75" s="124" t="s">
        <v>75</v>
      </c>
      <c r="L75" s="125"/>
      <c r="M75" s="126"/>
    </row>
    <row r="76" spans="2:13" ht="12.75" customHeight="1" x14ac:dyDescent="0.2">
      <c r="E76" s="82" t="s">
        <v>51</v>
      </c>
      <c r="F76" s="108" t="s">
        <v>76</v>
      </c>
      <c r="G76" s="108"/>
      <c r="H76" s="82" t="s">
        <v>7</v>
      </c>
      <c r="I76" s="69"/>
      <c r="J76" s="69"/>
      <c r="K76" s="127"/>
      <c r="L76" s="103"/>
      <c r="M76" s="103"/>
    </row>
    <row r="77" spans="2:13" ht="11.25" customHeight="1" x14ac:dyDescent="0.2">
      <c r="E77" s="82" t="s">
        <v>0</v>
      </c>
      <c r="F77" s="108" t="s">
        <v>77</v>
      </c>
      <c r="G77" s="108"/>
      <c r="H77" s="82" t="s">
        <v>7</v>
      </c>
      <c r="I77" s="48"/>
      <c r="J77" s="48"/>
      <c r="K77" s="103"/>
      <c r="L77" s="103"/>
      <c r="M77" s="103"/>
    </row>
    <row r="78" spans="2:13" x14ac:dyDescent="0.2">
      <c r="E78" s="82" t="s">
        <v>3</v>
      </c>
      <c r="F78" s="108" t="s">
        <v>78</v>
      </c>
      <c r="G78" s="108"/>
      <c r="H78" s="82" t="s">
        <v>7</v>
      </c>
      <c r="I78" s="48"/>
      <c r="J78" s="48"/>
      <c r="K78" s="103"/>
      <c r="L78" s="103"/>
      <c r="M78" s="103"/>
    </row>
    <row r="79" spans="2:13" x14ac:dyDescent="0.2">
      <c r="E79" s="82"/>
      <c r="F79" s="108" t="s">
        <v>106</v>
      </c>
      <c r="G79" s="109"/>
      <c r="H79" s="82" t="s">
        <v>7</v>
      </c>
      <c r="I79" s="48"/>
      <c r="J79" s="48"/>
      <c r="K79" s="103"/>
      <c r="L79" s="103"/>
      <c r="M79" s="103"/>
    </row>
    <row r="80" spans="2:13" x14ac:dyDescent="0.2">
      <c r="E80" s="82"/>
      <c r="F80" s="108" t="s">
        <v>108</v>
      </c>
      <c r="G80" s="109"/>
      <c r="H80" s="82" t="s">
        <v>7</v>
      </c>
      <c r="I80" s="48"/>
      <c r="J80" s="48"/>
      <c r="K80" s="103"/>
      <c r="L80" s="103"/>
      <c r="M80" s="103"/>
    </row>
    <row r="81" spans="5:13" x14ac:dyDescent="0.2">
      <c r="E81" s="82" t="s">
        <v>4</v>
      </c>
      <c r="F81" s="108" t="s">
        <v>79</v>
      </c>
      <c r="G81" s="108"/>
      <c r="H81" s="82" t="s">
        <v>7</v>
      </c>
      <c r="I81" s="48"/>
      <c r="J81" s="48"/>
      <c r="K81" s="103"/>
      <c r="L81" s="103"/>
      <c r="M81" s="103"/>
    </row>
    <row r="82" spans="5:13" x14ac:dyDescent="0.2">
      <c r="E82" s="82"/>
      <c r="F82" s="108" t="s">
        <v>106</v>
      </c>
      <c r="G82" s="109"/>
      <c r="H82" s="82" t="s">
        <v>7</v>
      </c>
      <c r="I82" s="48"/>
      <c r="J82" s="48"/>
      <c r="K82" s="103"/>
      <c r="L82" s="103"/>
      <c r="M82" s="103"/>
    </row>
    <row r="83" spans="5:13" x14ac:dyDescent="0.2">
      <c r="E83" s="82"/>
      <c r="F83" s="108" t="s">
        <v>108</v>
      </c>
      <c r="G83" s="109"/>
      <c r="H83" s="82" t="s">
        <v>7</v>
      </c>
      <c r="I83" s="48"/>
      <c r="J83" s="48"/>
      <c r="K83" s="103"/>
      <c r="L83" s="103"/>
      <c r="M83" s="103"/>
    </row>
    <row r="84" spans="5:13" x14ac:dyDescent="0.2">
      <c r="E84" s="82" t="s">
        <v>1</v>
      </c>
      <c r="F84" s="108" t="s">
        <v>6</v>
      </c>
      <c r="G84" s="108"/>
      <c r="H84" s="82" t="s">
        <v>7</v>
      </c>
      <c r="I84" s="48"/>
      <c r="J84" s="48"/>
      <c r="K84" s="103"/>
      <c r="L84" s="103"/>
      <c r="M84" s="103"/>
    </row>
    <row r="85" spans="5:13" x14ac:dyDescent="0.2">
      <c r="E85" s="82" t="s">
        <v>5</v>
      </c>
      <c r="F85" s="108" t="s">
        <v>80</v>
      </c>
      <c r="G85" s="108"/>
      <c r="H85" s="82" t="s">
        <v>81</v>
      </c>
      <c r="I85" s="48"/>
      <c r="J85" s="48"/>
      <c r="K85" s="103"/>
      <c r="L85" s="103"/>
      <c r="M85" s="103"/>
    </row>
    <row r="86" spans="5:13" x14ac:dyDescent="0.2">
      <c r="E86" s="82" t="s">
        <v>8</v>
      </c>
      <c r="F86" s="108" t="s">
        <v>82</v>
      </c>
      <c r="G86" s="108"/>
      <c r="H86" s="108"/>
      <c r="I86" s="108"/>
      <c r="J86" s="108"/>
      <c r="K86" s="103"/>
      <c r="L86" s="103"/>
      <c r="M86" s="103"/>
    </row>
    <row r="87" spans="5:13" ht="55.5" customHeight="1" x14ac:dyDescent="0.2">
      <c r="E87" s="82" t="s">
        <v>9</v>
      </c>
      <c r="F87" s="122" t="str">
        <f>F49</f>
        <v>доля проб питьевой воды, подаваемой с источников водоснабжения, водопроводных станций или иных объектов централизованной системы водоснабжения в распределительную водопроводную сеть, не соответствующих установленным требованиям, в общем объеме проб, отобранных по результатам производственного контроля качества питьевой воды</v>
      </c>
      <c r="G87" s="122"/>
      <c r="H87" s="82" t="s">
        <v>2</v>
      </c>
      <c r="I87" s="48"/>
      <c r="J87" s="48"/>
      <c r="K87" s="103"/>
      <c r="L87" s="103"/>
      <c r="M87" s="103"/>
    </row>
    <row r="88" spans="5:13" ht="44.25" customHeight="1" x14ac:dyDescent="0.2">
      <c r="E88" s="82" t="s">
        <v>10</v>
      </c>
      <c r="F88" s="122" t="str">
        <f>F50</f>
        <v xml:space="preserve">доля проб питьевой воды в распределительной водопроводной сети, не соответствующих установленным требованиям, в общем объеме проб, отобранных по результатам производственного контроля качества питьевой воды </v>
      </c>
      <c r="G88" s="122"/>
      <c r="H88" s="82" t="s">
        <v>2</v>
      </c>
      <c r="I88" s="48"/>
      <c r="J88" s="48"/>
      <c r="K88" s="103"/>
      <c r="L88" s="103"/>
      <c r="M88" s="103"/>
    </row>
    <row r="89" spans="5:13" ht="58.5" customHeight="1" x14ac:dyDescent="0.2">
      <c r="E89" s="82" t="s">
        <v>11</v>
      </c>
      <c r="F89" s="122" t="str">
        <f>F66</f>
        <v>количеством перерывов в подаче воды, зафиксированных в  местах исполнения обязательств организацией, осуществляющей холодное водоснабжение, по подаче холодной воды, произошедших в результате аварий, повреждений и иных технологических нарушений на объектах централизованной системы холодного водоснабжения, принадлежащих организации, осуществляющей холодное водоснабжение, в расчете на протяженность водопроводной сети в год</v>
      </c>
      <c r="G89" s="122"/>
      <c r="H89" s="82" t="s">
        <v>2</v>
      </c>
      <c r="I89" s="48"/>
      <c r="J89" s="48"/>
      <c r="K89" s="103"/>
      <c r="L89" s="103"/>
      <c r="M89" s="103"/>
    </row>
    <row r="90" spans="5:13" ht="12" customHeight="1" x14ac:dyDescent="0.2">
      <c r="E90" s="95"/>
      <c r="F90" s="101"/>
      <c r="G90" s="101"/>
      <c r="H90" s="96"/>
      <c r="I90" s="97"/>
      <c r="J90" s="97"/>
      <c r="K90" s="98"/>
      <c r="L90" s="98"/>
      <c r="M90" s="98"/>
    </row>
    <row r="91" spans="5:13" ht="12" customHeight="1" x14ac:dyDescent="0.2">
      <c r="E91" s="102" t="s">
        <v>83</v>
      </c>
      <c r="F91" s="103"/>
      <c r="G91" s="103"/>
      <c r="H91" s="103"/>
      <c r="I91" s="103"/>
      <c r="J91" s="103"/>
      <c r="K91" s="103"/>
      <c r="L91" s="103"/>
      <c r="M91" s="103"/>
    </row>
    <row r="92" spans="5:13" ht="12.75" customHeight="1" x14ac:dyDescent="0.2">
      <c r="E92" s="106" t="s">
        <v>25</v>
      </c>
      <c r="F92" s="106" t="s">
        <v>84</v>
      </c>
      <c r="G92" s="107"/>
      <c r="H92" s="106" t="s">
        <v>27</v>
      </c>
      <c r="I92" s="123" t="s">
        <v>28</v>
      </c>
      <c r="J92" s="103"/>
      <c r="K92" s="103"/>
      <c r="L92" s="103"/>
      <c r="M92" s="103"/>
    </row>
    <row r="93" spans="5:13" ht="48" x14ac:dyDescent="0.2">
      <c r="E93" s="106"/>
      <c r="F93" s="107"/>
      <c r="G93" s="107"/>
      <c r="H93" s="107"/>
      <c r="I93" s="79" t="s">
        <v>100</v>
      </c>
      <c r="J93" s="80" t="s">
        <v>101</v>
      </c>
      <c r="K93" s="80" t="s">
        <v>102</v>
      </c>
      <c r="L93" s="80" t="s">
        <v>103</v>
      </c>
      <c r="M93" s="80" t="s">
        <v>104</v>
      </c>
    </row>
    <row r="94" spans="5:13" ht="14.25" customHeight="1" x14ac:dyDescent="0.2">
      <c r="E94" s="88">
        <v>1</v>
      </c>
      <c r="F94" s="100" t="s">
        <v>106</v>
      </c>
      <c r="G94" s="100"/>
      <c r="H94" s="91" t="s">
        <v>7</v>
      </c>
      <c r="I94" s="83"/>
      <c r="J94" s="83"/>
      <c r="K94" s="83"/>
      <c r="L94" s="83"/>
      <c r="M94" s="83"/>
    </row>
    <row r="95" spans="5:13" ht="14.25" customHeight="1" x14ac:dyDescent="0.2">
      <c r="E95" s="88">
        <v>2</v>
      </c>
      <c r="F95" s="100" t="s">
        <v>108</v>
      </c>
      <c r="G95" s="100"/>
      <c r="H95" s="91" t="s">
        <v>7</v>
      </c>
      <c r="I95" s="83"/>
      <c r="J95" s="83"/>
      <c r="K95" s="83"/>
      <c r="L95" s="83"/>
      <c r="M95" s="83"/>
    </row>
    <row r="96" spans="5:13" ht="14.25" customHeight="1" x14ac:dyDescent="0.2">
      <c r="E96" s="50"/>
      <c r="F96" s="51"/>
      <c r="G96" s="51"/>
      <c r="H96" s="52"/>
      <c r="I96" s="50"/>
      <c r="J96" s="50"/>
      <c r="K96" s="50"/>
      <c r="L96" s="50"/>
      <c r="M96" s="50"/>
    </row>
    <row r="97" spans="7:7" x14ac:dyDescent="0.2">
      <c r="G97" s="64" t="s">
        <v>93</v>
      </c>
    </row>
  </sheetData>
  <mergeCells count="107">
    <mergeCell ref="F38:G38"/>
    <mergeCell ref="I20:M20"/>
    <mergeCell ref="I30:M30"/>
    <mergeCell ref="F34:G34"/>
    <mergeCell ref="E36:M36"/>
    <mergeCell ref="E35:K35"/>
    <mergeCell ref="E45:M45"/>
    <mergeCell ref="E46:E47"/>
    <mergeCell ref="F46:G47"/>
    <mergeCell ref="H46:H47"/>
    <mergeCell ref="F40:G40"/>
    <mergeCell ref="F41:G41"/>
    <mergeCell ref="E7:M7"/>
    <mergeCell ref="F48:M48"/>
    <mergeCell ref="E37:M37"/>
    <mergeCell ref="F51:M51"/>
    <mergeCell ref="F53:M53"/>
    <mergeCell ref="G8:M8"/>
    <mergeCell ref="G9:M9"/>
    <mergeCell ref="G10:M10"/>
    <mergeCell ref="G11:M11"/>
    <mergeCell ref="G12:M12"/>
    <mergeCell ref="E28:M28"/>
    <mergeCell ref="E9:F9"/>
    <mergeCell ref="E10:F10"/>
    <mergeCell ref="F17:G17"/>
    <mergeCell ref="E11:F11"/>
    <mergeCell ref="E12:F12"/>
    <mergeCell ref="F18:G18"/>
    <mergeCell ref="E20:E21"/>
    <mergeCell ref="F20:G21"/>
    <mergeCell ref="H20:H21"/>
    <mergeCell ref="F22:G22"/>
    <mergeCell ref="E13:F13"/>
    <mergeCell ref="E15:E16"/>
    <mergeCell ref="F15:G16"/>
    <mergeCell ref="H15:H16"/>
    <mergeCell ref="G13:M13"/>
    <mergeCell ref="E14:M14"/>
    <mergeCell ref="I15:M15"/>
    <mergeCell ref="E30:E31"/>
    <mergeCell ref="F30:G31"/>
    <mergeCell ref="H30:H31"/>
    <mergeCell ref="F32:G32"/>
    <mergeCell ref="F33:G33"/>
    <mergeCell ref="E19:M19"/>
    <mergeCell ref="E29:M29"/>
    <mergeCell ref="F27:G27"/>
    <mergeCell ref="F23:G23"/>
    <mergeCell ref="F24:G24"/>
    <mergeCell ref="F25:G25"/>
    <mergeCell ref="F26:G26"/>
    <mergeCell ref="K75:M75"/>
    <mergeCell ref="K76:M89"/>
    <mergeCell ref="E74:M74"/>
    <mergeCell ref="F43:G43"/>
    <mergeCell ref="F44:G44"/>
    <mergeCell ref="F42:G42"/>
    <mergeCell ref="F54:G54"/>
    <mergeCell ref="F55:G55"/>
    <mergeCell ref="E58:E59"/>
    <mergeCell ref="F58:G59"/>
    <mergeCell ref="H58:H59"/>
    <mergeCell ref="E56:M56"/>
    <mergeCell ref="F49:G49"/>
    <mergeCell ref="F50:G50"/>
    <mergeCell ref="F52:G52"/>
    <mergeCell ref="F60:M60"/>
    <mergeCell ref="F68:M68"/>
    <mergeCell ref="I46:M46"/>
    <mergeCell ref="I58:M58"/>
    <mergeCell ref="E57:M57"/>
    <mergeCell ref="F94:G94"/>
    <mergeCell ref="F77:G77"/>
    <mergeCell ref="F78:G78"/>
    <mergeCell ref="F81:G81"/>
    <mergeCell ref="F84:G84"/>
    <mergeCell ref="F85:G85"/>
    <mergeCell ref="F86:J86"/>
    <mergeCell ref="F87:G87"/>
    <mergeCell ref="F88:G88"/>
    <mergeCell ref="F89:G89"/>
    <mergeCell ref="I92:M92"/>
    <mergeCell ref="F95:G95"/>
    <mergeCell ref="F90:G90"/>
    <mergeCell ref="E91:M91"/>
    <mergeCell ref="F39:G39"/>
    <mergeCell ref="E92:E93"/>
    <mergeCell ref="F92:G93"/>
    <mergeCell ref="H92:H93"/>
    <mergeCell ref="F79:G79"/>
    <mergeCell ref="F80:G80"/>
    <mergeCell ref="F82:G82"/>
    <mergeCell ref="F83:G83"/>
    <mergeCell ref="E73:M73"/>
    <mergeCell ref="F75:G75"/>
    <mergeCell ref="F76:G76"/>
    <mergeCell ref="F72:G72"/>
    <mergeCell ref="F61:G61"/>
    <mergeCell ref="F62:G62"/>
    <mergeCell ref="F63:G63"/>
    <mergeCell ref="F64:G64"/>
    <mergeCell ref="F66:G66"/>
    <mergeCell ref="F67:G67"/>
    <mergeCell ref="F69:G69"/>
    <mergeCell ref="F71:G71"/>
    <mergeCell ref="F65:M65"/>
  </mergeCells>
  <pageMargins left="0.7" right="0.7" top="0.75" bottom="0.75" header="0.3" footer="0.3"/>
  <pageSetup paperSize="9" scale="71" orientation="landscape" r:id="rId1"/>
  <rowBreaks count="3" manualBreakCount="3">
    <brk id="27" max="12" man="1"/>
    <brk id="55" max="12" man="1"/>
    <brk id="7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8"/>
  <sheetViews>
    <sheetView view="pageBreakPreview" topLeftCell="D1" zoomScale="80" zoomScaleNormal="100" zoomScaleSheetLayoutView="80" workbookViewId="0">
      <selection activeCell="K1" sqref="K1"/>
    </sheetView>
  </sheetViews>
  <sheetFormatPr defaultRowHeight="12.75" outlineLevelCol="1" x14ac:dyDescent="0.2"/>
  <cols>
    <col min="1" max="1" width="8.42578125" style="1" hidden="1" customWidth="1"/>
    <col min="2" max="3" width="10.7109375" style="1" hidden="1" customWidth="1"/>
    <col min="4" max="4" width="8.7109375" customWidth="1"/>
    <col min="5" max="5" width="10.42578125" style="1" customWidth="1"/>
    <col min="6" max="6" width="39.85546875" style="1" customWidth="1"/>
    <col min="7" max="7" width="34.140625" style="1" customWidth="1"/>
    <col min="8" max="8" width="14.140625" style="1" customWidth="1"/>
    <col min="9" max="9" width="11.42578125" style="1" customWidth="1"/>
    <col min="10" max="10" width="10.7109375" style="1" customWidth="1"/>
    <col min="11" max="11" width="11.5703125" style="1" customWidth="1"/>
    <col min="12" max="13" width="11.42578125" style="1" customWidth="1" outlineLevel="1"/>
    <col min="14" max="14" width="9.7109375" style="1" customWidth="1"/>
    <col min="15" max="15" width="28.85546875" style="1" hidden="1" customWidth="1"/>
    <col min="16" max="16384" width="9.140625" style="1"/>
  </cols>
  <sheetData>
    <row r="1" spans="2:14" ht="36" customHeight="1" x14ac:dyDescent="0.2">
      <c r="K1" s="2" t="s">
        <v>87</v>
      </c>
      <c r="L1" s="3"/>
      <c r="M1" s="2"/>
    </row>
    <row r="2" spans="2:14" ht="21" hidden="1" customHeight="1" x14ac:dyDescent="0.2">
      <c r="K2" s="2" t="s">
        <v>14</v>
      </c>
      <c r="L2" s="2"/>
      <c r="M2" s="2"/>
    </row>
    <row r="3" spans="2:14" ht="21" hidden="1" customHeight="1" x14ac:dyDescent="0.2">
      <c r="K3" s="2" t="s">
        <v>15</v>
      </c>
      <c r="L3" s="2"/>
      <c r="M3" s="2"/>
    </row>
    <row r="4" spans="2:14" ht="21" hidden="1" customHeight="1" x14ac:dyDescent="0.2">
      <c r="K4" s="2" t="s">
        <v>16</v>
      </c>
      <c r="N4" s="4"/>
    </row>
    <row r="5" spans="2:14" ht="32.25" hidden="1" customHeight="1" x14ac:dyDescent="0.2">
      <c r="K5" s="4"/>
      <c r="L5" s="5"/>
      <c r="M5" s="5"/>
      <c r="N5" s="4"/>
    </row>
    <row r="6" spans="2:14" hidden="1" x14ac:dyDescent="0.2"/>
    <row r="7" spans="2:14" ht="42" customHeight="1" x14ac:dyDescent="0.2">
      <c r="E7" s="240" t="s">
        <v>92</v>
      </c>
      <c r="F7" s="240"/>
      <c r="G7" s="240"/>
      <c r="H7" s="240"/>
      <c r="I7" s="240"/>
      <c r="J7" s="240"/>
      <c r="K7" s="240"/>
      <c r="L7" s="240"/>
      <c r="M7" s="240"/>
    </row>
    <row r="8" spans="2:14" ht="18" customHeight="1" x14ac:dyDescent="0.2">
      <c r="E8" s="241" t="s">
        <v>17</v>
      </c>
      <c r="F8" s="241"/>
      <c r="G8" s="241"/>
      <c r="H8" s="241"/>
      <c r="I8" s="241"/>
      <c r="J8" s="241"/>
      <c r="K8" s="241"/>
      <c r="L8" s="241"/>
      <c r="M8" s="241"/>
    </row>
    <row r="9" spans="2:14" x14ac:dyDescent="0.2">
      <c r="E9" s="167" t="s">
        <v>18</v>
      </c>
      <c r="F9" s="168"/>
      <c r="G9" s="238" t="s">
        <v>88</v>
      </c>
      <c r="H9" s="238"/>
      <c r="I9" s="238"/>
      <c r="J9" s="238"/>
      <c r="K9" s="238"/>
      <c r="L9" s="238"/>
      <c r="M9" s="238"/>
    </row>
    <row r="10" spans="2:14" x14ac:dyDescent="0.2">
      <c r="E10" s="165" t="s">
        <v>19</v>
      </c>
      <c r="F10" s="166"/>
      <c r="G10" s="238" t="s">
        <v>89</v>
      </c>
      <c r="H10" s="238"/>
      <c r="I10" s="238"/>
      <c r="J10" s="238"/>
      <c r="K10" s="238"/>
      <c r="L10" s="238"/>
      <c r="M10" s="238"/>
    </row>
    <row r="11" spans="2:14" x14ac:dyDescent="0.2">
      <c r="E11" s="167" t="s">
        <v>20</v>
      </c>
      <c r="F11" s="168"/>
      <c r="G11" s="238" t="s">
        <v>21</v>
      </c>
      <c r="H11" s="238"/>
      <c r="I11" s="238"/>
      <c r="J11" s="238"/>
      <c r="K11" s="238"/>
      <c r="L11" s="238"/>
      <c r="M11" s="238"/>
    </row>
    <row r="12" spans="2:14" x14ac:dyDescent="0.2">
      <c r="E12" s="165" t="s">
        <v>19</v>
      </c>
      <c r="F12" s="166"/>
      <c r="G12" s="238" t="s">
        <v>22</v>
      </c>
      <c r="H12" s="238"/>
      <c r="I12" s="238"/>
      <c r="J12" s="238"/>
      <c r="K12" s="238"/>
      <c r="L12" s="238"/>
      <c r="M12" s="238"/>
    </row>
    <row r="13" spans="2:14" x14ac:dyDescent="0.2">
      <c r="E13" s="167" t="s">
        <v>23</v>
      </c>
      <c r="F13" s="167"/>
      <c r="G13" s="239" t="s">
        <v>90</v>
      </c>
      <c r="H13" s="239"/>
      <c r="I13" s="239"/>
      <c r="J13" s="239"/>
      <c r="K13" s="239"/>
      <c r="L13" s="239"/>
      <c r="M13" s="239"/>
    </row>
    <row r="14" spans="2:14" ht="33.75" customHeight="1" x14ac:dyDescent="0.2">
      <c r="B14" s="6" t="b">
        <f>REGULATION_METHODS&lt;&gt;"Метод сравнения аналогов"</f>
        <v>1</v>
      </c>
      <c r="E14" s="193" t="s">
        <v>24</v>
      </c>
      <c r="F14" s="194"/>
      <c r="G14" s="194"/>
      <c r="H14" s="194"/>
      <c r="I14" s="194"/>
      <c r="J14" s="194"/>
      <c r="K14" s="194"/>
      <c r="L14" s="194"/>
      <c r="M14" s="195"/>
    </row>
    <row r="15" spans="2:14" x14ac:dyDescent="0.2">
      <c r="B15" s="6" t="e">
        <f>#REF!</f>
        <v>#REF!</v>
      </c>
      <c r="E15" s="106" t="s">
        <v>25</v>
      </c>
      <c r="F15" s="145" t="s">
        <v>26</v>
      </c>
      <c r="G15" s="146"/>
      <c r="H15" s="138" t="s">
        <v>27</v>
      </c>
      <c r="I15" s="215" t="s">
        <v>28</v>
      </c>
      <c r="J15" s="215"/>
      <c r="K15" s="215"/>
      <c r="L15" s="215"/>
      <c r="M15" s="215"/>
    </row>
    <row r="16" spans="2:14" x14ac:dyDescent="0.2">
      <c r="B16" s="6" t="b">
        <f>B14</f>
        <v>1</v>
      </c>
      <c r="E16" s="106"/>
      <c r="F16" s="147"/>
      <c r="G16" s="148"/>
      <c r="H16" s="139"/>
      <c r="I16" s="7" t="s">
        <v>29</v>
      </c>
      <c r="J16" s="7" t="s">
        <v>30</v>
      </c>
      <c r="K16" s="8" t="s">
        <v>31</v>
      </c>
      <c r="L16" s="9" t="s">
        <v>32</v>
      </c>
      <c r="M16" s="10" t="s">
        <v>33</v>
      </c>
    </row>
    <row r="17" spans="1:20" ht="27" customHeight="1" x14ac:dyDescent="0.2">
      <c r="B17" s="6" t="e">
        <f>#REF!</f>
        <v>#REF!</v>
      </c>
      <c r="E17" s="11">
        <v>1</v>
      </c>
      <c r="F17" s="149" t="s">
        <v>34</v>
      </c>
      <c r="G17" s="149"/>
      <c r="H17" s="12" t="s">
        <v>7</v>
      </c>
      <c r="I17" s="13">
        <v>7869.8068804885552</v>
      </c>
      <c r="J17" s="13">
        <v>8118.3353817743846</v>
      </c>
      <c r="K17" s="13">
        <v>8358.6381090749073</v>
      </c>
      <c r="L17" s="13" t="s">
        <v>12</v>
      </c>
      <c r="M17" s="13" t="s">
        <v>12</v>
      </c>
      <c r="T17" s="15"/>
    </row>
    <row r="18" spans="1:20" ht="28.5" customHeight="1" x14ac:dyDescent="0.2">
      <c r="B18" s="6" t="e">
        <f>#REF!</f>
        <v>#REF!</v>
      </c>
      <c r="E18" s="11" t="s">
        <v>5</v>
      </c>
      <c r="F18" s="149" t="s">
        <v>35</v>
      </c>
      <c r="G18" s="169"/>
      <c r="H18" s="12" t="s">
        <v>7</v>
      </c>
      <c r="I18" s="13">
        <v>86.996015999999997</v>
      </c>
      <c r="J18" s="13">
        <v>89.743350185280008</v>
      </c>
      <c r="K18" s="13">
        <v>92.3997533507643</v>
      </c>
      <c r="L18" s="13" t="s">
        <v>12</v>
      </c>
      <c r="M18" s="13" t="s">
        <v>12</v>
      </c>
      <c r="R18" s="16"/>
    </row>
    <row r="19" spans="1:20" x14ac:dyDescent="0.2">
      <c r="B19" s="6" t="b">
        <v>1</v>
      </c>
      <c r="E19" s="235" t="s">
        <v>36</v>
      </c>
      <c r="F19" s="236"/>
      <c r="G19" s="236"/>
      <c r="H19" s="236"/>
      <c r="I19" s="236"/>
      <c r="J19" s="236"/>
      <c r="K19" s="236"/>
      <c r="L19" s="236"/>
      <c r="M19" s="237"/>
    </row>
    <row r="20" spans="1:20" x14ac:dyDescent="0.2">
      <c r="A20" s="6"/>
      <c r="B20" s="6" t="e">
        <f>#REF!</f>
        <v>#REF!</v>
      </c>
      <c r="C20" s="6" t="e">
        <f t="array" ref="C20">INDEX([7]Тарифы!$Y$86:$Y$108,MATCH(#REF!,[7]Тарифы!$X$86:$X$108,0))</f>
        <v>#REF!</v>
      </c>
      <c r="E20" s="106" t="s">
        <v>25</v>
      </c>
      <c r="F20" s="170" t="s">
        <v>37</v>
      </c>
      <c r="G20" s="171"/>
      <c r="H20" s="106" t="s">
        <v>27</v>
      </c>
      <c r="I20" s="215" t="s">
        <v>28</v>
      </c>
      <c r="J20" s="215"/>
      <c r="K20" s="215"/>
      <c r="L20" s="215"/>
      <c r="M20" s="215"/>
    </row>
    <row r="21" spans="1:20" x14ac:dyDescent="0.2">
      <c r="B21" s="6" t="e">
        <f>B20</f>
        <v>#REF!</v>
      </c>
      <c r="E21" s="106"/>
      <c r="F21" s="172"/>
      <c r="G21" s="173"/>
      <c r="H21" s="106"/>
      <c r="I21" s="7" t="s">
        <v>29</v>
      </c>
      <c r="J21" s="7" t="s">
        <v>30</v>
      </c>
      <c r="K21" s="8" t="s">
        <v>31</v>
      </c>
      <c r="L21" s="9" t="s">
        <v>32</v>
      </c>
      <c r="M21" s="10" t="s">
        <v>33</v>
      </c>
    </row>
    <row r="22" spans="1:20" ht="12.75" customHeight="1" x14ac:dyDescent="0.2">
      <c r="B22" s="6" t="e">
        <f t="array" ref="B22">AND(#REF!,INDEX([7]Тарифы!$AC$86:$AC$108,MATCH($C20,[7]Тарифы!$Y$86:$Y$108,0))&lt;&gt;"Тариф на транспортировку воды")</f>
        <v>#REF!</v>
      </c>
      <c r="E22" s="7">
        <v>1</v>
      </c>
      <c r="F22" s="149" t="s">
        <v>38</v>
      </c>
      <c r="G22" s="169"/>
      <c r="H22" s="17" t="s">
        <v>39</v>
      </c>
      <c r="I22" s="13">
        <v>131.13</v>
      </c>
      <c r="J22" s="13">
        <v>131.13</v>
      </c>
      <c r="K22" s="13">
        <v>131.13</v>
      </c>
      <c r="L22" s="13" t="s">
        <v>12</v>
      </c>
      <c r="M22" s="13" t="s">
        <v>12</v>
      </c>
    </row>
    <row r="23" spans="1:20" x14ac:dyDescent="0.2">
      <c r="B23" s="6" t="e">
        <f>#REF!</f>
        <v>#REF!</v>
      </c>
      <c r="E23" s="7">
        <v>2</v>
      </c>
      <c r="F23" s="149" t="s">
        <v>40</v>
      </c>
      <c r="G23" s="169"/>
      <c r="H23" s="17" t="s">
        <v>39</v>
      </c>
      <c r="I23" s="13">
        <v>0</v>
      </c>
      <c r="J23" s="13">
        <v>0</v>
      </c>
      <c r="K23" s="13">
        <v>0</v>
      </c>
      <c r="L23" s="13" t="s">
        <v>12</v>
      </c>
      <c r="M23" s="13" t="s">
        <v>12</v>
      </c>
    </row>
    <row r="24" spans="1:20" x14ac:dyDescent="0.2">
      <c r="B24" s="6" t="e">
        <f>#REF!</f>
        <v>#REF!</v>
      </c>
      <c r="E24" s="7">
        <v>3</v>
      </c>
      <c r="F24" s="149" t="s">
        <v>41</v>
      </c>
      <c r="G24" s="169"/>
      <c r="H24" s="17" t="s">
        <v>39</v>
      </c>
      <c r="I24" s="13">
        <v>131.13</v>
      </c>
      <c r="J24" s="13">
        <v>131.13</v>
      </c>
      <c r="K24" s="13">
        <v>131.13</v>
      </c>
      <c r="L24" s="13" t="s">
        <v>12</v>
      </c>
      <c r="M24" s="13" t="s">
        <v>12</v>
      </c>
    </row>
    <row r="25" spans="1:20" x14ac:dyDescent="0.2">
      <c r="B25" s="6" t="e">
        <f>AND(#REF!,REGULATION_METHODS&lt;&gt;"Метод сравнения аналогов")</f>
        <v>#REF!</v>
      </c>
      <c r="E25" s="18" t="s">
        <v>9</v>
      </c>
      <c r="F25" s="182" t="s">
        <v>42</v>
      </c>
      <c r="G25" s="183"/>
      <c r="H25" s="17" t="s">
        <v>39</v>
      </c>
      <c r="I25" s="13">
        <v>116.75</v>
      </c>
      <c r="J25" s="13">
        <v>116.75</v>
      </c>
      <c r="K25" s="13">
        <v>116.75</v>
      </c>
      <c r="L25" s="13" t="s">
        <v>12</v>
      </c>
      <c r="M25" s="13" t="s">
        <v>12</v>
      </c>
    </row>
    <row r="26" spans="1:20" x14ac:dyDescent="0.2">
      <c r="B26" s="6" t="e">
        <f>B25</f>
        <v>#REF!</v>
      </c>
      <c r="E26" s="18" t="s">
        <v>10</v>
      </c>
      <c r="F26" s="182" t="s">
        <v>43</v>
      </c>
      <c r="G26" s="183"/>
      <c r="H26" s="17" t="s">
        <v>39</v>
      </c>
      <c r="I26" s="13">
        <v>8.65</v>
      </c>
      <c r="J26" s="13">
        <v>8.65</v>
      </c>
      <c r="K26" s="13">
        <v>8.65</v>
      </c>
      <c r="L26" s="13" t="s">
        <v>12</v>
      </c>
      <c r="M26" s="13" t="s">
        <v>12</v>
      </c>
    </row>
    <row r="27" spans="1:20" x14ac:dyDescent="0.2">
      <c r="B27" s="6" t="e">
        <f>B26</f>
        <v>#REF!</v>
      </c>
      <c r="E27" s="18" t="s">
        <v>11</v>
      </c>
      <c r="F27" s="182" t="s">
        <v>44</v>
      </c>
      <c r="G27" s="183"/>
      <c r="H27" s="17" t="s">
        <v>39</v>
      </c>
      <c r="I27" s="13">
        <v>5.73</v>
      </c>
      <c r="J27" s="13">
        <v>5.73</v>
      </c>
      <c r="K27" s="13">
        <v>5.73</v>
      </c>
      <c r="L27" s="13" t="s">
        <v>12</v>
      </c>
      <c r="M27" s="13" t="s">
        <v>12</v>
      </c>
    </row>
    <row r="28" spans="1:20" x14ac:dyDescent="0.2">
      <c r="B28" s="6"/>
      <c r="E28" s="19"/>
      <c r="F28" s="20"/>
      <c r="G28" s="21"/>
      <c r="H28" s="22"/>
      <c r="I28" s="23"/>
      <c r="J28" s="23"/>
      <c r="K28" s="23"/>
      <c r="L28" s="23"/>
      <c r="M28" s="24"/>
    </row>
    <row r="29" spans="1:20" ht="15.75" customHeight="1" x14ac:dyDescent="0.2">
      <c r="E29" s="228" t="s">
        <v>45</v>
      </c>
      <c r="F29" s="229"/>
      <c r="G29" s="229"/>
      <c r="H29" s="229"/>
      <c r="I29" s="229"/>
      <c r="J29" s="229"/>
      <c r="K29" s="229"/>
      <c r="L29" s="229"/>
      <c r="M29" s="230"/>
    </row>
    <row r="30" spans="1:20" x14ac:dyDescent="0.2">
      <c r="E30" s="144" t="s">
        <v>25</v>
      </c>
      <c r="F30" s="145" t="s">
        <v>46</v>
      </c>
      <c r="G30" s="146"/>
      <c r="H30" s="106" t="s">
        <v>27</v>
      </c>
      <c r="I30" s="215" t="s">
        <v>28</v>
      </c>
      <c r="J30" s="215"/>
      <c r="K30" s="215"/>
      <c r="L30" s="215"/>
      <c r="M30" s="215"/>
    </row>
    <row r="31" spans="1:20" x14ac:dyDescent="0.2">
      <c r="E31" s="144"/>
      <c r="F31" s="147"/>
      <c r="G31" s="148"/>
      <c r="H31" s="106"/>
      <c r="I31" s="7" t="s">
        <v>29</v>
      </c>
      <c r="J31" s="7" t="s">
        <v>47</v>
      </c>
      <c r="K31" s="8" t="s">
        <v>48</v>
      </c>
      <c r="L31" s="9" t="s">
        <v>49</v>
      </c>
      <c r="M31" s="10" t="s">
        <v>50</v>
      </c>
    </row>
    <row r="32" spans="1:20" ht="28.5" customHeight="1" x14ac:dyDescent="0.2">
      <c r="E32" s="11" t="s">
        <v>51</v>
      </c>
      <c r="F32" s="149" t="s">
        <v>52</v>
      </c>
      <c r="G32" s="149"/>
      <c r="H32" s="12" t="s">
        <v>7</v>
      </c>
      <c r="I32" s="25">
        <v>12906.661262017433</v>
      </c>
      <c r="J32" s="25">
        <v>13646.103983402576</v>
      </c>
      <c r="K32" s="25">
        <v>14042.503574571529</v>
      </c>
      <c r="L32" s="25" t="s">
        <v>12</v>
      </c>
      <c r="M32" s="25" t="s">
        <v>12</v>
      </c>
    </row>
    <row r="33" spans="1:13" x14ac:dyDescent="0.2">
      <c r="E33" s="11" t="s">
        <v>0</v>
      </c>
      <c r="F33" s="150" t="s">
        <v>53</v>
      </c>
      <c r="G33" s="150"/>
      <c r="H33" s="12" t="s">
        <v>7</v>
      </c>
      <c r="I33" s="25">
        <v>11860.090362417433</v>
      </c>
      <c r="J33" s="25">
        <v>12234.632016062576</v>
      </c>
      <c r="K33" s="25">
        <v>12596.777123738029</v>
      </c>
      <c r="L33" s="25" t="s">
        <v>12</v>
      </c>
      <c r="M33" s="25" t="s">
        <v>12</v>
      </c>
    </row>
    <row r="34" spans="1:13" x14ac:dyDescent="0.2">
      <c r="E34" s="11" t="s">
        <v>1</v>
      </c>
      <c r="F34" s="150" t="s">
        <v>54</v>
      </c>
      <c r="G34" s="150"/>
      <c r="H34" s="12" t="s">
        <v>7</v>
      </c>
      <c r="I34" s="25">
        <v>1199.393658</v>
      </c>
      <c r="J34" s="25">
        <v>1235.37546774</v>
      </c>
      <c r="K34" s="25">
        <v>1266.2598544334999</v>
      </c>
      <c r="L34" s="25" t="s">
        <v>12</v>
      </c>
      <c r="M34" s="25" t="s">
        <v>12</v>
      </c>
    </row>
    <row r="35" spans="1:13" ht="12.75" customHeight="1" x14ac:dyDescent="0.2">
      <c r="E35" s="231" t="s">
        <v>55</v>
      </c>
      <c r="F35" s="232"/>
      <c r="G35" s="232"/>
      <c r="H35" s="232"/>
      <c r="I35" s="232"/>
      <c r="J35" s="232"/>
      <c r="K35" s="232"/>
      <c r="L35" s="232"/>
      <c r="M35" s="233"/>
    </row>
    <row r="36" spans="1:13" ht="12" customHeight="1" x14ac:dyDescent="0.2">
      <c r="E36" s="162" t="s">
        <v>5</v>
      </c>
      <c r="F36" s="162"/>
      <c r="G36" s="162"/>
      <c r="H36" s="162"/>
      <c r="I36" s="162"/>
      <c r="J36" s="162"/>
      <c r="K36" s="162"/>
      <c r="L36" s="162"/>
      <c r="M36" s="162"/>
    </row>
    <row r="37" spans="1:13" ht="15" customHeight="1" x14ac:dyDescent="0.2">
      <c r="E37" s="234" t="s">
        <v>56</v>
      </c>
      <c r="F37" s="234"/>
      <c r="G37" s="234"/>
      <c r="H37" s="234"/>
      <c r="I37" s="234"/>
      <c r="J37" s="234"/>
      <c r="K37" s="234"/>
      <c r="L37" s="234"/>
      <c r="M37" s="234"/>
    </row>
    <row r="38" spans="1:13" ht="12" customHeight="1" x14ac:dyDescent="0.2">
      <c r="E38" s="11" t="s">
        <v>25</v>
      </c>
      <c r="F38" s="215" t="s">
        <v>57</v>
      </c>
      <c r="G38" s="215"/>
      <c r="H38" s="215"/>
      <c r="I38" s="225" t="s">
        <v>58</v>
      </c>
      <c r="J38" s="226"/>
      <c r="K38" s="226"/>
      <c r="L38" s="226"/>
      <c r="M38" s="227"/>
    </row>
    <row r="39" spans="1:13" ht="28.5" customHeight="1" x14ac:dyDescent="0.2">
      <c r="E39" s="11" t="s">
        <v>51</v>
      </c>
      <c r="F39" s="149" t="s">
        <v>34</v>
      </c>
      <c r="G39" s="149"/>
      <c r="H39" s="149"/>
      <c r="I39" s="216" t="s">
        <v>90</v>
      </c>
      <c r="J39" s="217"/>
      <c r="K39" s="217"/>
      <c r="L39" s="217"/>
      <c r="M39" s="218"/>
    </row>
    <row r="40" spans="1:13" ht="29.25" customHeight="1" x14ac:dyDescent="0.2">
      <c r="E40" s="10">
        <v>2</v>
      </c>
      <c r="F40" s="149" t="s">
        <v>35</v>
      </c>
      <c r="G40" s="149"/>
      <c r="H40" s="149"/>
      <c r="I40" s="219"/>
      <c r="J40" s="220"/>
      <c r="K40" s="220"/>
      <c r="L40" s="220"/>
      <c r="M40" s="221"/>
    </row>
    <row r="41" spans="1:13" ht="56.25" customHeight="1" x14ac:dyDescent="0.2">
      <c r="E41" s="222" t="s">
        <v>59</v>
      </c>
      <c r="F41" s="223"/>
      <c r="G41" s="223"/>
      <c r="H41" s="223"/>
      <c r="I41" s="223"/>
      <c r="J41" s="223"/>
      <c r="K41" s="223"/>
      <c r="L41" s="223"/>
      <c r="M41" s="224"/>
    </row>
    <row r="42" spans="1:13" x14ac:dyDescent="0.2">
      <c r="E42" s="106" t="s">
        <v>25</v>
      </c>
      <c r="F42" s="145" t="s">
        <v>46</v>
      </c>
      <c r="G42" s="146"/>
      <c r="H42" s="106" t="s">
        <v>27</v>
      </c>
      <c r="I42" s="215" t="s">
        <v>28</v>
      </c>
      <c r="J42" s="215"/>
      <c r="K42" s="215"/>
      <c r="L42" s="215"/>
      <c r="M42" s="215"/>
    </row>
    <row r="43" spans="1:13" x14ac:dyDescent="0.2">
      <c r="E43" s="106"/>
      <c r="F43" s="147"/>
      <c r="G43" s="148"/>
      <c r="H43" s="106"/>
      <c r="I43" s="7" t="s">
        <v>29</v>
      </c>
      <c r="J43" s="7" t="s">
        <v>30</v>
      </c>
      <c r="K43" s="8" t="s">
        <v>31</v>
      </c>
      <c r="L43" s="9" t="s">
        <v>32</v>
      </c>
      <c r="M43" s="10" t="s">
        <v>33</v>
      </c>
    </row>
    <row r="44" spans="1:13" ht="15.75" customHeight="1" x14ac:dyDescent="0.2">
      <c r="A44" s="6"/>
      <c r="B44" s="6" t="e">
        <f>OR(B45,B46)</f>
        <v>#REF!</v>
      </c>
      <c r="C44" s="6" t="e">
        <f t="array" ref="C44">INDEX([7]Тарифы!$AB$86:$AB$108,MATCH(#REF!,[7]Тарифы!$Y$86:$Y$108,0))</f>
        <v>#REF!</v>
      </c>
      <c r="E44" s="27">
        <v>1</v>
      </c>
      <c r="F44" s="211" t="s">
        <v>13</v>
      </c>
      <c r="G44" s="212"/>
      <c r="H44" s="212"/>
      <c r="I44" s="212"/>
      <c r="J44" s="212"/>
      <c r="K44" s="212"/>
      <c r="L44" s="28"/>
      <c r="M44" s="29"/>
    </row>
    <row r="45" spans="1:13" ht="15.75" customHeight="1" x14ac:dyDescent="0.2">
      <c r="A45" s="6"/>
      <c r="B45" s="6" t="e">
        <f>AND($C44="Водоснабжение",$C45&lt;&gt;"Тариф на транспортировку воды",$C45&lt;&gt;"Тариф на техническую воду")</f>
        <v>#REF!</v>
      </c>
      <c r="C45" s="6" t="e">
        <f t="array" ref="C45">INDEX([7]Тарифы!$AC$86:$AC$108,MATCH(#REF!,[7]Тарифы!$Y$86:$Y$108,0))</f>
        <v>#REF!</v>
      </c>
      <c r="E45" s="30" t="s">
        <v>0</v>
      </c>
      <c r="F45" s="116" t="s">
        <v>60</v>
      </c>
      <c r="G45" s="134"/>
      <c r="H45" s="31" t="s">
        <v>2</v>
      </c>
      <c r="I45" s="32">
        <v>0</v>
      </c>
      <c r="J45" s="32">
        <v>0</v>
      </c>
      <c r="K45" s="32">
        <v>0</v>
      </c>
      <c r="L45" s="32" t="s">
        <v>12</v>
      </c>
      <c r="M45" s="32" t="s">
        <v>12</v>
      </c>
    </row>
    <row r="46" spans="1:13" ht="15.75" customHeight="1" x14ac:dyDescent="0.2">
      <c r="B46" s="6" t="e">
        <f>AND($C44="Водоснабжение",OR(region_name&lt;&gt;"Ленинградская область",$C45&lt;&gt;"Тариф на транспортировку воды"),$C45&lt;&gt;"Тариф на техническую воду")</f>
        <v>#REF!</v>
      </c>
      <c r="E46" s="12" t="s">
        <v>1</v>
      </c>
      <c r="F46" s="116" t="s">
        <v>61</v>
      </c>
      <c r="G46" s="134"/>
      <c r="H46" s="33" t="s">
        <v>2</v>
      </c>
      <c r="I46" s="32">
        <v>2</v>
      </c>
      <c r="J46" s="32">
        <v>2</v>
      </c>
      <c r="K46" s="32">
        <v>2</v>
      </c>
      <c r="L46" s="32" t="s">
        <v>12</v>
      </c>
      <c r="M46" s="32" t="s">
        <v>12</v>
      </c>
    </row>
    <row r="47" spans="1:13" ht="15.75" customHeight="1" x14ac:dyDescent="0.2">
      <c r="B47" s="6" t="e">
        <f>B48</f>
        <v>#REF!</v>
      </c>
      <c r="E47" s="12">
        <v>2</v>
      </c>
      <c r="F47" s="211" t="s">
        <v>62</v>
      </c>
      <c r="G47" s="212"/>
      <c r="H47" s="212"/>
      <c r="I47" s="212"/>
      <c r="J47" s="212"/>
      <c r="K47" s="212"/>
      <c r="L47" s="28"/>
      <c r="M47" s="29"/>
    </row>
    <row r="48" spans="1:13" ht="15.75" customHeight="1" x14ac:dyDescent="0.2">
      <c r="B48" s="6" t="e">
        <f>$C44="Водоснабжение"</f>
        <v>#REF!</v>
      </c>
      <c r="E48" s="12" t="s">
        <v>63</v>
      </c>
      <c r="F48" s="116" t="s">
        <v>64</v>
      </c>
      <c r="G48" s="134"/>
      <c r="H48" s="33" t="s">
        <v>65</v>
      </c>
      <c r="I48" s="32">
        <v>0.75</v>
      </c>
      <c r="J48" s="32">
        <v>0.75</v>
      </c>
      <c r="K48" s="32">
        <v>0.75</v>
      </c>
      <c r="L48" s="32" t="s">
        <v>12</v>
      </c>
      <c r="M48" s="32" t="s">
        <v>12</v>
      </c>
    </row>
    <row r="49" spans="1:13" ht="15.75" customHeight="1" x14ac:dyDescent="0.2">
      <c r="B49" s="6" t="e">
        <f>OR(B50,#REF!)</f>
        <v>#REF!</v>
      </c>
      <c r="E49" s="12">
        <v>3</v>
      </c>
      <c r="F49" s="211" t="s">
        <v>66</v>
      </c>
      <c r="G49" s="212"/>
      <c r="H49" s="212"/>
      <c r="I49" s="212"/>
      <c r="J49" s="212"/>
      <c r="K49" s="212"/>
      <c r="L49" s="28"/>
      <c r="M49" s="29"/>
    </row>
    <row r="50" spans="1:13" ht="15.75" customHeight="1" x14ac:dyDescent="0.2">
      <c r="B50" s="6" t="e">
        <f>$C44="Водоснабжение"</f>
        <v>#REF!</v>
      </c>
      <c r="E50" s="12" t="s">
        <v>9</v>
      </c>
      <c r="F50" s="116" t="s">
        <v>67</v>
      </c>
      <c r="G50" s="134"/>
      <c r="H50" s="33" t="s">
        <v>2</v>
      </c>
      <c r="I50" s="32">
        <v>0</v>
      </c>
      <c r="J50" s="32">
        <v>0</v>
      </c>
      <c r="K50" s="32">
        <v>0</v>
      </c>
      <c r="L50" s="32" t="s">
        <v>12</v>
      </c>
      <c r="M50" s="32" t="s">
        <v>12</v>
      </c>
    </row>
    <row r="51" spans="1:13" ht="15.75" customHeight="1" x14ac:dyDescent="0.2">
      <c r="B51" s="6" t="e">
        <f>#REF!="Водоотведение"</f>
        <v>#REF!</v>
      </c>
      <c r="E51" s="34" t="s">
        <v>10</v>
      </c>
      <c r="F51" s="116" t="s">
        <v>68</v>
      </c>
      <c r="G51" s="134"/>
      <c r="H51" s="33" t="s">
        <v>69</v>
      </c>
      <c r="I51" s="32">
        <v>0.83</v>
      </c>
      <c r="J51" s="32">
        <v>0.83</v>
      </c>
      <c r="K51" s="32">
        <v>0.83</v>
      </c>
      <c r="L51" s="32" t="s">
        <v>12</v>
      </c>
      <c r="M51" s="32" t="s">
        <v>12</v>
      </c>
    </row>
    <row r="52" spans="1:13" ht="15.75" customHeight="1" x14ac:dyDescent="0.2">
      <c r="B52" s="6"/>
      <c r="E52" s="35"/>
      <c r="F52" s="36"/>
      <c r="G52" s="37"/>
      <c r="H52" s="38"/>
      <c r="I52" s="39"/>
      <c r="J52" s="39"/>
      <c r="K52" s="39"/>
      <c r="L52" s="40"/>
      <c r="M52" s="41"/>
    </row>
    <row r="53" spans="1:13" ht="43.5" customHeight="1" x14ac:dyDescent="0.2">
      <c r="B53" s="6" t="b">
        <v>1</v>
      </c>
      <c r="E53" s="196" t="s">
        <v>70</v>
      </c>
      <c r="F53" s="197"/>
      <c r="G53" s="197"/>
      <c r="H53" s="197"/>
      <c r="I53" s="197"/>
      <c r="J53" s="197"/>
      <c r="K53" s="197"/>
      <c r="L53" s="197"/>
      <c r="M53" s="198"/>
    </row>
    <row r="54" spans="1:13" x14ac:dyDescent="0.2">
      <c r="B54" s="6" t="b">
        <v>1</v>
      </c>
      <c r="E54" s="135" t="s">
        <v>25</v>
      </c>
      <c r="F54" s="106" t="s">
        <v>46</v>
      </c>
      <c r="G54" s="106"/>
      <c r="H54" s="106"/>
      <c r="I54" s="215" t="s">
        <v>28</v>
      </c>
      <c r="J54" s="215"/>
      <c r="K54" s="215"/>
      <c r="L54" s="215"/>
      <c r="M54" s="215"/>
    </row>
    <row r="55" spans="1:13" x14ac:dyDescent="0.2">
      <c r="B55" s="6" t="b">
        <v>1</v>
      </c>
      <c r="E55" s="135"/>
      <c r="F55" s="106"/>
      <c r="G55" s="106"/>
      <c r="H55" s="106"/>
      <c r="I55" s="7" t="s">
        <v>29</v>
      </c>
      <c r="J55" s="7" t="s">
        <v>30</v>
      </c>
      <c r="K55" s="8" t="s">
        <v>31</v>
      </c>
      <c r="L55" s="9" t="s">
        <v>32</v>
      </c>
      <c r="M55" s="10" t="s">
        <v>33</v>
      </c>
    </row>
    <row r="56" spans="1:13" ht="13.5" customHeight="1" x14ac:dyDescent="0.2">
      <c r="A56" s="6"/>
      <c r="B56" s="6" t="e">
        <f>B44</f>
        <v>#REF!</v>
      </c>
      <c r="C56" s="6" t="e">
        <f t="array" ref="C56">INDEX([7]Тарифы!$AB$86:$AB$108,MATCH($C57,[7]Тарифы!$Y$86:$Y$108,0))</f>
        <v>#REF!</v>
      </c>
      <c r="E56" s="27">
        <v>1</v>
      </c>
      <c r="F56" s="211" t="s">
        <v>13</v>
      </c>
      <c r="G56" s="212"/>
      <c r="H56" s="212"/>
      <c r="I56" s="212"/>
      <c r="J56" s="212"/>
      <c r="K56" s="213"/>
      <c r="L56" s="29"/>
      <c r="M56" s="29"/>
    </row>
    <row r="57" spans="1:13" ht="13.5" customHeight="1" x14ac:dyDescent="0.2">
      <c r="A57" s="6"/>
      <c r="B57" s="6" t="e">
        <f>B45</f>
        <v>#REF!</v>
      </c>
      <c r="C57" s="6" t="e">
        <f t="array" ref="C57">INDEX([7]Тарифы!$Y$86:$Y$108,MATCH(#REF!,[7]Тарифы!$X$86:$X$108,0))</f>
        <v>#REF!</v>
      </c>
      <c r="E57" s="30" t="s">
        <v>0</v>
      </c>
      <c r="F57" s="113" t="s">
        <v>60</v>
      </c>
      <c r="G57" s="114"/>
      <c r="H57" s="33" t="s">
        <v>2</v>
      </c>
      <c r="I57" s="13">
        <v>0</v>
      </c>
      <c r="J57" s="13">
        <v>0</v>
      </c>
      <c r="K57" s="13">
        <v>0</v>
      </c>
      <c r="L57" s="13" t="s">
        <v>12</v>
      </c>
      <c r="M57" s="13" t="s">
        <v>12</v>
      </c>
    </row>
    <row r="58" spans="1:13" ht="13.5" customHeight="1" x14ac:dyDescent="0.2">
      <c r="B58" s="6" t="e">
        <f>B57</f>
        <v>#REF!</v>
      </c>
      <c r="E58" s="12"/>
      <c r="F58" s="112" t="s">
        <v>71</v>
      </c>
      <c r="G58" s="112"/>
      <c r="H58" s="42"/>
      <c r="I58" s="13" t="s">
        <v>12</v>
      </c>
      <c r="J58" s="13">
        <v>0</v>
      </c>
      <c r="K58" s="13">
        <v>0</v>
      </c>
      <c r="L58" s="13" t="s">
        <v>12</v>
      </c>
      <c r="M58" s="13" t="s">
        <v>12</v>
      </c>
    </row>
    <row r="59" spans="1:13" ht="13.5" customHeight="1" x14ac:dyDescent="0.2">
      <c r="B59" s="6" t="e">
        <f>B46</f>
        <v>#REF!</v>
      </c>
      <c r="E59" s="12" t="s">
        <v>1</v>
      </c>
      <c r="F59" s="115" t="s">
        <v>61</v>
      </c>
      <c r="G59" s="115"/>
      <c r="H59" s="33" t="s">
        <v>2</v>
      </c>
      <c r="I59" s="13">
        <v>2</v>
      </c>
      <c r="J59" s="13">
        <v>2</v>
      </c>
      <c r="K59" s="13">
        <v>2</v>
      </c>
      <c r="L59" s="13" t="s">
        <v>12</v>
      </c>
      <c r="M59" s="13" t="s">
        <v>12</v>
      </c>
    </row>
    <row r="60" spans="1:13" ht="13.5" customHeight="1" x14ac:dyDescent="0.2">
      <c r="B60" s="6" t="e">
        <f>B59</f>
        <v>#REF!</v>
      </c>
      <c r="E60" s="12"/>
      <c r="F60" s="112" t="s">
        <v>71</v>
      </c>
      <c r="G60" s="112"/>
      <c r="H60" s="42"/>
      <c r="I60" s="13" t="s">
        <v>12</v>
      </c>
      <c r="J60" s="13">
        <v>0</v>
      </c>
      <c r="K60" s="13">
        <v>0</v>
      </c>
      <c r="L60" s="13" t="s">
        <v>12</v>
      </c>
      <c r="M60" s="13" t="s">
        <v>12</v>
      </c>
    </row>
    <row r="61" spans="1:13" ht="13.5" customHeight="1" x14ac:dyDescent="0.2">
      <c r="B61" s="6" t="e">
        <f>B47</f>
        <v>#REF!</v>
      </c>
      <c r="E61" s="12">
        <v>2</v>
      </c>
      <c r="F61" s="149" t="s">
        <v>62</v>
      </c>
      <c r="G61" s="169"/>
      <c r="H61" s="169"/>
      <c r="I61" s="169"/>
      <c r="J61" s="169"/>
      <c r="K61" s="214"/>
      <c r="L61" s="29"/>
      <c r="M61" s="29"/>
    </row>
    <row r="62" spans="1:13" ht="13.5" customHeight="1" x14ac:dyDescent="0.2">
      <c r="B62" s="6" t="e">
        <f>B48</f>
        <v>#REF!</v>
      </c>
      <c r="E62" s="12" t="s">
        <v>63</v>
      </c>
      <c r="F62" s="116" t="s">
        <v>64</v>
      </c>
      <c r="G62" s="117"/>
      <c r="H62" s="33" t="s">
        <v>2</v>
      </c>
      <c r="I62" s="13">
        <v>0.75</v>
      </c>
      <c r="J62" s="13">
        <v>0.75</v>
      </c>
      <c r="K62" s="13">
        <v>0.75</v>
      </c>
      <c r="L62" s="13" t="s">
        <v>12</v>
      </c>
      <c r="M62" s="13" t="s">
        <v>12</v>
      </c>
    </row>
    <row r="63" spans="1:13" ht="13.5" customHeight="1" x14ac:dyDescent="0.2">
      <c r="B63" s="6" t="e">
        <f>B62</f>
        <v>#REF!</v>
      </c>
      <c r="E63" s="12"/>
      <c r="F63" s="112" t="s">
        <v>71</v>
      </c>
      <c r="G63" s="112"/>
      <c r="H63" s="42"/>
      <c r="I63" s="13" t="s">
        <v>12</v>
      </c>
      <c r="J63" s="13">
        <v>0</v>
      </c>
      <c r="K63" s="13">
        <v>0</v>
      </c>
      <c r="L63" s="13" t="s">
        <v>12</v>
      </c>
      <c r="M63" s="13" t="s">
        <v>12</v>
      </c>
    </row>
    <row r="64" spans="1:13" ht="13.5" customHeight="1" x14ac:dyDescent="0.2">
      <c r="B64" s="6" t="e">
        <f>B49</f>
        <v>#REF!</v>
      </c>
      <c r="E64" s="12">
        <v>3</v>
      </c>
      <c r="F64" s="149" t="s">
        <v>66</v>
      </c>
      <c r="G64" s="169"/>
      <c r="H64" s="169"/>
      <c r="I64" s="169"/>
      <c r="J64" s="169"/>
      <c r="K64" s="214"/>
      <c r="L64" s="29"/>
      <c r="M64" s="29"/>
    </row>
    <row r="65" spans="2:13" ht="13.5" customHeight="1" x14ac:dyDescent="0.2">
      <c r="B65" s="6" t="e">
        <f>B50</f>
        <v>#REF!</v>
      </c>
      <c r="E65" s="12" t="s">
        <v>9</v>
      </c>
      <c r="F65" s="116" t="s">
        <v>67</v>
      </c>
      <c r="G65" s="117"/>
      <c r="H65" s="33" t="s">
        <v>2</v>
      </c>
      <c r="I65" s="13">
        <v>0</v>
      </c>
      <c r="J65" s="13">
        <v>0</v>
      </c>
      <c r="K65" s="13">
        <v>0</v>
      </c>
      <c r="L65" s="13" t="s">
        <v>12</v>
      </c>
      <c r="M65" s="13" t="s">
        <v>12</v>
      </c>
    </row>
    <row r="66" spans="2:13" ht="13.5" customHeight="1" x14ac:dyDescent="0.2">
      <c r="B66" s="6" t="e">
        <f>B65</f>
        <v>#REF!</v>
      </c>
      <c r="E66" s="43"/>
      <c r="F66" s="44" t="s">
        <v>71</v>
      </c>
      <c r="G66" s="45"/>
      <c r="H66" s="42"/>
      <c r="I66" s="13" t="s">
        <v>12</v>
      </c>
      <c r="J66" s="13">
        <v>0</v>
      </c>
      <c r="K66" s="13">
        <v>0</v>
      </c>
      <c r="L66" s="13" t="s">
        <v>12</v>
      </c>
      <c r="M66" s="13" t="s">
        <v>12</v>
      </c>
    </row>
    <row r="67" spans="2:13" ht="13.5" customHeight="1" x14ac:dyDescent="0.2">
      <c r="B67" s="6" t="e">
        <f>#REF!</f>
        <v>#REF!</v>
      </c>
      <c r="E67" s="34" t="s">
        <v>10</v>
      </c>
      <c r="F67" s="116" t="s">
        <v>68</v>
      </c>
      <c r="G67" s="117"/>
      <c r="H67" s="33" t="s">
        <v>2</v>
      </c>
      <c r="I67" s="13">
        <v>0.83</v>
      </c>
      <c r="J67" s="13">
        <v>0.83</v>
      </c>
      <c r="K67" s="13">
        <v>0.83</v>
      </c>
      <c r="L67" s="13" t="s">
        <v>12</v>
      </c>
      <c r="M67" s="13" t="s">
        <v>12</v>
      </c>
    </row>
    <row r="68" spans="2:13" ht="13.5" customHeight="1" x14ac:dyDescent="0.2">
      <c r="B68" s="6" t="e">
        <f>B67</f>
        <v>#REF!</v>
      </c>
      <c r="E68" s="34"/>
      <c r="F68" s="112" t="s">
        <v>71</v>
      </c>
      <c r="G68" s="112"/>
      <c r="H68" s="42"/>
      <c r="I68" s="13" t="s">
        <v>12</v>
      </c>
      <c r="J68" s="13">
        <v>0</v>
      </c>
      <c r="K68" s="13">
        <v>0</v>
      </c>
      <c r="L68" s="13" t="s">
        <v>12</v>
      </c>
      <c r="M68" s="13" t="s">
        <v>12</v>
      </c>
    </row>
    <row r="69" spans="2:13" ht="15.75" customHeight="1" x14ac:dyDescent="0.2">
      <c r="B69" s="6"/>
      <c r="E69" s="110" t="s">
        <v>8</v>
      </c>
      <c r="F69" s="110"/>
      <c r="G69" s="110"/>
      <c r="H69" s="110"/>
      <c r="I69" s="110"/>
      <c r="J69" s="110"/>
      <c r="K69" s="110"/>
      <c r="L69" s="110"/>
      <c r="M69" s="110"/>
    </row>
    <row r="70" spans="2:13" ht="15.75" customHeight="1" x14ac:dyDescent="0.2">
      <c r="E70" s="196" t="s">
        <v>72</v>
      </c>
      <c r="F70" s="197"/>
      <c r="G70" s="197"/>
      <c r="H70" s="197"/>
      <c r="I70" s="197"/>
      <c r="J70" s="197"/>
      <c r="K70" s="197"/>
      <c r="L70" s="197"/>
      <c r="M70" s="198"/>
    </row>
    <row r="71" spans="2:13" ht="21.75" customHeight="1" x14ac:dyDescent="0.2">
      <c r="E71" s="46" t="s">
        <v>25</v>
      </c>
      <c r="F71" s="111" t="s">
        <v>46</v>
      </c>
      <c r="G71" s="111"/>
      <c r="H71" s="7" t="s">
        <v>27</v>
      </c>
      <c r="I71" s="47" t="s">
        <v>73</v>
      </c>
      <c r="J71" s="47" t="s">
        <v>74</v>
      </c>
      <c r="K71" s="199" t="s">
        <v>75</v>
      </c>
      <c r="L71" s="199"/>
      <c r="M71" s="199"/>
    </row>
    <row r="72" spans="2:13" ht="12.75" customHeight="1" x14ac:dyDescent="0.2">
      <c r="E72" s="46" t="s">
        <v>51</v>
      </c>
      <c r="F72" s="200" t="s">
        <v>76</v>
      </c>
      <c r="G72" s="201"/>
      <c r="H72" s="46" t="s">
        <v>7</v>
      </c>
      <c r="I72" s="48">
        <v>12053.301776609002</v>
      </c>
      <c r="J72" s="48">
        <v>1884.5699403094713</v>
      </c>
      <c r="K72" s="202" t="s">
        <v>91</v>
      </c>
      <c r="L72" s="203"/>
      <c r="M72" s="204"/>
    </row>
    <row r="73" spans="2:13" ht="11.25" customHeight="1" x14ac:dyDescent="0.2">
      <c r="E73" s="46" t="s">
        <v>0</v>
      </c>
      <c r="F73" s="108" t="s">
        <v>77</v>
      </c>
      <c r="G73" s="108"/>
      <c r="H73" s="46" t="s">
        <v>7</v>
      </c>
      <c r="I73" s="48">
        <v>10840.700124609002</v>
      </c>
      <c r="J73" s="48">
        <v>1692.1656403094714</v>
      </c>
      <c r="K73" s="205"/>
      <c r="L73" s="206"/>
      <c r="M73" s="207"/>
    </row>
    <row r="74" spans="2:13" x14ac:dyDescent="0.2">
      <c r="E74" s="46" t="s">
        <v>3</v>
      </c>
      <c r="F74" s="108" t="s">
        <v>78</v>
      </c>
      <c r="G74" s="108"/>
      <c r="H74" s="46" t="s">
        <v>7</v>
      </c>
      <c r="I74" s="48">
        <v>7475.9658224597406</v>
      </c>
      <c r="J74" s="48">
        <v>1339.2703672425146</v>
      </c>
      <c r="K74" s="205"/>
      <c r="L74" s="206"/>
      <c r="M74" s="207"/>
    </row>
    <row r="75" spans="2:13" x14ac:dyDescent="0.2">
      <c r="E75" s="46" t="s">
        <v>4</v>
      </c>
      <c r="F75" s="108" t="s">
        <v>79</v>
      </c>
      <c r="G75" s="108"/>
      <c r="H75" s="46" t="s">
        <v>7</v>
      </c>
      <c r="I75" s="48">
        <v>653.35599999999999</v>
      </c>
      <c r="J75" s="48">
        <v>0</v>
      </c>
      <c r="K75" s="205"/>
      <c r="L75" s="206"/>
      <c r="M75" s="207"/>
    </row>
    <row r="76" spans="2:13" x14ac:dyDescent="0.2">
      <c r="E76" s="46" t="s">
        <v>1</v>
      </c>
      <c r="F76" s="108" t="s">
        <v>6</v>
      </c>
      <c r="G76" s="108"/>
      <c r="H76" s="46" t="s">
        <v>7</v>
      </c>
      <c r="I76" s="48">
        <v>1171.874012</v>
      </c>
      <c r="J76" s="48">
        <v>192.40429999999998</v>
      </c>
      <c r="K76" s="205"/>
      <c r="L76" s="206"/>
      <c r="M76" s="207"/>
    </row>
    <row r="77" spans="2:13" x14ac:dyDescent="0.2">
      <c r="E77" s="46" t="s">
        <v>5</v>
      </c>
      <c r="F77" s="108" t="s">
        <v>80</v>
      </c>
      <c r="G77" s="108"/>
      <c r="H77" s="46" t="s">
        <v>81</v>
      </c>
      <c r="I77" s="48">
        <v>142.76</v>
      </c>
      <c r="J77" s="48">
        <v>23.259999999999998</v>
      </c>
      <c r="K77" s="205"/>
      <c r="L77" s="206"/>
      <c r="M77" s="207"/>
    </row>
    <row r="78" spans="2:13" x14ac:dyDescent="0.2">
      <c r="E78" s="46" t="s">
        <v>8</v>
      </c>
      <c r="F78" s="108" t="s">
        <v>82</v>
      </c>
      <c r="G78" s="108"/>
      <c r="H78" s="108"/>
      <c r="I78" s="108"/>
      <c r="J78" s="108"/>
      <c r="K78" s="205"/>
      <c r="L78" s="206"/>
      <c r="M78" s="207"/>
    </row>
    <row r="79" spans="2:13" x14ac:dyDescent="0.2">
      <c r="E79" s="46" t="s">
        <v>9</v>
      </c>
      <c r="F79" s="122" t="s">
        <v>60</v>
      </c>
      <c r="G79" s="122"/>
      <c r="H79" s="46" t="s">
        <v>2</v>
      </c>
      <c r="I79" s="48">
        <v>0</v>
      </c>
      <c r="J79" s="48">
        <v>0</v>
      </c>
      <c r="K79" s="205"/>
      <c r="L79" s="206"/>
      <c r="M79" s="207"/>
    </row>
    <row r="80" spans="2:13" x14ac:dyDescent="0.2">
      <c r="E80" s="46" t="s">
        <v>10</v>
      </c>
      <c r="F80" s="122" t="s">
        <v>61</v>
      </c>
      <c r="G80" s="122"/>
      <c r="H80" s="46" t="s">
        <v>2</v>
      </c>
      <c r="I80" s="48">
        <v>2</v>
      </c>
      <c r="J80" s="48">
        <v>0</v>
      </c>
      <c r="K80" s="205"/>
      <c r="L80" s="206"/>
      <c r="M80" s="207"/>
    </row>
    <row r="81" spans="5:13" ht="17.25" customHeight="1" x14ac:dyDescent="0.2">
      <c r="E81" s="46" t="s">
        <v>11</v>
      </c>
      <c r="F81" s="122" t="s">
        <v>64</v>
      </c>
      <c r="G81" s="122"/>
      <c r="H81" s="46" t="s">
        <v>2</v>
      </c>
      <c r="I81" s="48">
        <v>0.76</v>
      </c>
      <c r="J81" s="48">
        <v>0</v>
      </c>
      <c r="K81" s="208"/>
      <c r="L81" s="209"/>
      <c r="M81" s="210"/>
    </row>
    <row r="82" spans="5:13" ht="12" customHeight="1" x14ac:dyDescent="0.2">
      <c r="E82" s="193" t="s">
        <v>83</v>
      </c>
      <c r="F82" s="194"/>
      <c r="G82" s="194"/>
      <c r="H82" s="194"/>
      <c r="I82" s="194"/>
      <c r="J82" s="194"/>
      <c r="K82" s="194"/>
      <c r="L82" s="194"/>
      <c r="M82" s="195"/>
    </row>
    <row r="83" spans="5:13" x14ac:dyDescent="0.2">
      <c r="E83" s="106" t="s">
        <v>25</v>
      </c>
      <c r="F83" s="106" t="s">
        <v>84</v>
      </c>
      <c r="G83" s="107"/>
      <c r="H83" s="106" t="s">
        <v>27</v>
      </c>
      <c r="I83" s="106" t="s">
        <v>28</v>
      </c>
      <c r="J83" s="191"/>
      <c r="K83" s="191"/>
      <c r="L83" s="191"/>
      <c r="M83" s="191"/>
    </row>
    <row r="84" spans="5:13" x14ac:dyDescent="0.2">
      <c r="E84" s="106"/>
      <c r="F84" s="107"/>
      <c r="G84" s="107"/>
      <c r="H84" s="107"/>
      <c r="I84" s="10" t="s">
        <v>29</v>
      </c>
      <c r="J84" s="10" t="s">
        <v>30</v>
      </c>
      <c r="K84" s="10" t="s">
        <v>31</v>
      </c>
      <c r="L84" s="10" t="s">
        <v>32</v>
      </c>
      <c r="M84" s="10" t="s">
        <v>33</v>
      </c>
    </row>
    <row r="85" spans="5:13" ht="14.25" customHeight="1" x14ac:dyDescent="0.2">
      <c r="E85" s="10">
        <v>1</v>
      </c>
      <c r="F85" s="192" t="s">
        <v>85</v>
      </c>
      <c r="G85" s="192"/>
      <c r="H85" s="49" t="s">
        <v>7</v>
      </c>
      <c r="I85" s="10" t="s">
        <v>12</v>
      </c>
      <c r="J85" s="10" t="s">
        <v>12</v>
      </c>
      <c r="K85" s="10" t="s">
        <v>12</v>
      </c>
      <c r="L85" s="10" t="s">
        <v>12</v>
      </c>
      <c r="M85" s="10" t="s">
        <v>12</v>
      </c>
    </row>
    <row r="86" spans="5:13" ht="14.25" customHeight="1" x14ac:dyDescent="0.2">
      <c r="E86" s="50"/>
      <c r="F86" s="51"/>
      <c r="G86" s="51"/>
      <c r="H86" s="52"/>
      <c r="I86" s="50"/>
      <c r="J86" s="50"/>
      <c r="K86" s="50"/>
      <c r="L86" s="50"/>
      <c r="M86" s="50"/>
    </row>
    <row r="87" spans="5:13" ht="10.5" customHeight="1" x14ac:dyDescent="0.2">
      <c r="E87" s="50"/>
      <c r="F87" s="51"/>
      <c r="G87" s="51"/>
      <c r="H87" s="52"/>
      <c r="I87" s="50"/>
      <c r="J87" s="50"/>
      <c r="K87" s="50"/>
      <c r="L87" s="50"/>
      <c r="M87" s="50"/>
    </row>
    <row r="88" spans="5:13" ht="10.5" customHeight="1" x14ac:dyDescent="0.2">
      <c r="E88" s="50"/>
      <c r="F88" s="51"/>
      <c r="G88" s="61" t="s">
        <v>86</v>
      </c>
      <c r="H88" s="52"/>
      <c r="I88" s="50"/>
      <c r="J88" s="50"/>
      <c r="K88" s="50"/>
      <c r="L88" s="50"/>
      <c r="M88" s="50"/>
    </row>
  </sheetData>
  <mergeCells count="97">
    <mergeCell ref="E7:M7"/>
    <mergeCell ref="E8:M8"/>
    <mergeCell ref="E9:F9"/>
    <mergeCell ref="G9:M9"/>
    <mergeCell ref="E10:F10"/>
    <mergeCell ref="G10:M10"/>
    <mergeCell ref="F17:G17"/>
    <mergeCell ref="E11:F11"/>
    <mergeCell ref="G11:M11"/>
    <mergeCell ref="E12:F12"/>
    <mergeCell ref="G12:M12"/>
    <mergeCell ref="E13:F13"/>
    <mergeCell ref="G13:M13"/>
    <mergeCell ref="E14:M14"/>
    <mergeCell ref="E15:E16"/>
    <mergeCell ref="F15:G16"/>
    <mergeCell ref="H15:H16"/>
    <mergeCell ref="I15:M15"/>
    <mergeCell ref="F27:G27"/>
    <mergeCell ref="F18:G18"/>
    <mergeCell ref="E19:M19"/>
    <mergeCell ref="E20:E21"/>
    <mergeCell ref="F20:G21"/>
    <mergeCell ref="H20:H21"/>
    <mergeCell ref="I20:M20"/>
    <mergeCell ref="F22:G22"/>
    <mergeCell ref="F23:G23"/>
    <mergeCell ref="F24:G24"/>
    <mergeCell ref="F25:G25"/>
    <mergeCell ref="F26:G26"/>
    <mergeCell ref="F38:H38"/>
    <mergeCell ref="I38:M38"/>
    <mergeCell ref="E29:M29"/>
    <mergeCell ref="E30:E31"/>
    <mergeCell ref="F30:G31"/>
    <mergeCell ref="H30:H31"/>
    <mergeCell ref="I30:M30"/>
    <mergeCell ref="F32:G32"/>
    <mergeCell ref="F33:G33"/>
    <mergeCell ref="F34:G34"/>
    <mergeCell ref="E35:M35"/>
    <mergeCell ref="E36:M36"/>
    <mergeCell ref="E37:M37"/>
    <mergeCell ref="F49:K49"/>
    <mergeCell ref="F39:H39"/>
    <mergeCell ref="I39:M40"/>
    <mergeCell ref="F40:H40"/>
    <mergeCell ref="E41:M41"/>
    <mergeCell ref="E42:E43"/>
    <mergeCell ref="F42:G43"/>
    <mergeCell ref="H42:H43"/>
    <mergeCell ref="I42:M42"/>
    <mergeCell ref="F44:K44"/>
    <mergeCell ref="F45:G45"/>
    <mergeCell ref="F46:G46"/>
    <mergeCell ref="F47:K47"/>
    <mergeCell ref="F48:G48"/>
    <mergeCell ref="F50:G50"/>
    <mergeCell ref="F51:G51"/>
    <mergeCell ref="E53:M53"/>
    <mergeCell ref="E54:E55"/>
    <mergeCell ref="F54:G55"/>
    <mergeCell ref="H54:H55"/>
    <mergeCell ref="I54:M54"/>
    <mergeCell ref="F68:G68"/>
    <mergeCell ref="F56:K56"/>
    <mergeCell ref="F57:G57"/>
    <mergeCell ref="F58:G58"/>
    <mergeCell ref="F59:G59"/>
    <mergeCell ref="F60:G60"/>
    <mergeCell ref="F61:K61"/>
    <mergeCell ref="F62:G62"/>
    <mergeCell ref="F63:G63"/>
    <mergeCell ref="F64:K64"/>
    <mergeCell ref="F65:G65"/>
    <mergeCell ref="F67:G67"/>
    <mergeCell ref="E82:M82"/>
    <mergeCell ref="E69:M69"/>
    <mergeCell ref="E70:M70"/>
    <mergeCell ref="F71:G71"/>
    <mergeCell ref="K71:M71"/>
    <mergeCell ref="F72:G72"/>
    <mergeCell ref="K72:M81"/>
    <mergeCell ref="F73:G73"/>
    <mergeCell ref="F74:G74"/>
    <mergeCell ref="F75:G75"/>
    <mergeCell ref="F76:G76"/>
    <mergeCell ref="F77:G77"/>
    <mergeCell ref="F78:J78"/>
    <mergeCell ref="F79:G79"/>
    <mergeCell ref="F80:G80"/>
    <mergeCell ref="F81:G81"/>
    <mergeCell ref="E83:E84"/>
    <mergeCell ref="F83:G84"/>
    <mergeCell ref="H83:H84"/>
    <mergeCell ref="I83:M83"/>
    <mergeCell ref="F85:G85"/>
  </mergeCells>
  <pageMargins left="7.874015748031496E-2" right="7.874015748031496E-2" top="7.874015748031496E-2" bottom="7.874015748031496E-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2</vt:lpstr>
      <vt:lpstr>ПП к закл.</vt:lpstr>
      <vt:lpstr>'ПП к закл.'!Область_печати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2026-08-05T05:48:57Z</cp:lastPrinted>
  <dcterms:created xsi:type="dcterms:W3CDTF">2023-08-07T09:34:30Z</dcterms:created>
  <dcterms:modified xsi:type="dcterms:W3CDTF">2026-08-28T08:09:54Z</dcterms:modified>
</cp:coreProperties>
</file>