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filterPrivacy="1"/>
  <xr:revisionPtr revIDLastSave="0" documentId="8_{F9FB00F9-F140-4EC1-AA3C-53C1C088207F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Лист1" sheetId="1" r:id="rId1"/>
  </sheets>
  <externalReferences>
    <externalReference r:id="rId2"/>
  </externalReferences>
  <definedNames>
    <definedName name="region_name">[1]Титульный!$AD$11</definedName>
    <definedName name="REGULATION_METHODS">[1]Титульный!$AD$62</definedName>
    <definedName name="_xlnm.Print_Area" localSheetId="0">Лист1!$A$1:$L$92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7" i="1" l="1"/>
  <c r="B68" i="1" s="1"/>
  <c r="C57" i="1" a="1"/>
  <c r="C57" i="1" s="1"/>
  <c r="C56" i="1" s="1" a="1"/>
  <c r="C56" i="1" s="1"/>
  <c r="B51" i="1"/>
  <c r="B49" i="1"/>
  <c r="B64" i="1" s="1"/>
  <c r="C45" i="1" a="1"/>
  <c r="C45" i="1" s="1"/>
  <c r="C44" i="1" a="1"/>
  <c r="C44" i="1" s="1"/>
  <c r="B25" i="1"/>
  <c r="B26" i="1" s="1"/>
  <c r="B27" i="1" s="1"/>
  <c r="B24" i="1"/>
  <c r="B23" i="1"/>
  <c r="C20" i="1" a="1"/>
  <c r="C20" i="1" s="1"/>
  <c r="B22" i="1" s="1" a="1"/>
  <c r="B22" i="1" s="1"/>
  <c r="B20" i="1"/>
  <c r="B21" i="1" s="1"/>
  <c r="B18" i="1"/>
  <c r="B17" i="1"/>
  <c r="B15" i="1"/>
  <c r="B14" i="1"/>
  <c r="B16" i="1" s="1"/>
  <c r="B50" i="1" l="1"/>
  <c r="B65" i="1" s="1"/>
  <c r="B66" i="1" s="1"/>
  <c r="B45" i="1"/>
  <c r="B46" i="1"/>
  <c r="B59" i="1" s="1"/>
  <c r="B60" i="1" s="1"/>
  <c r="B48" i="1"/>
  <c r="B62" i="1" l="1"/>
  <c r="B63" i="1" s="1"/>
  <c r="B47" i="1"/>
  <c r="B61" i="1" s="1"/>
  <c r="B57" i="1"/>
  <c r="B58" i="1" s="1"/>
  <c r="B44" i="1"/>
  <c r="B56" i="1" s="1"/>
</calcChain>
</file>

<file path=xl/sharedStrings.xml><?xml version="1.0" encoding="utf-8"?>
<sst xmlns="http://schemas.openxmlformats.org/spreadsheetml/2006/main" count="200" uniqueCount="93">
  <si>
    <t>Приложение № 3</t>
  </si>
  <si>
    <t>к решению правления</t>
  </si>
  <si>
    <t>РСТ Кировской области</t>
  </si>
  <si>
    <t>Производственная программа в сфере холодного водоснабжения ООО «Полет» на территории муниципального образования Родыгинское сельское поселение Советского района на 2026-2029 годы</t>
  </si>
  <si>
    <t>Раздел 1. Паспорт производственной программы</t>
  </si>
  <si>
    <t xml:space="preserve">Регулируемая организация </t>
  </si>
  <si>
    <t>ООО "Полет"</t>
  </si>
  <si>
    <t>Местонахождение</t>
  </si>
  <si>
    <t xml:space="preserve">Октября проспект, д. 1, пом. 2, г. Уфа,   Республика Башкортостан, 450001
</t>
  </si>
  <si>
    <t>Уполномоченный орган регулирования</t>
  </si>
  <si>
    <t>Региональная служба по тарифам Кировской области</t>
  </si>
  <si>
    <t>г. Киров, ул.Всесвятская, д.23</t>
  </si>
  <si>
    <t>Период реализации производственной программы</t>
  </si>
  <si>
    <t>2026-2029 годы</t>
  </si>
  <si>
    <t>Раздел 2. Перечень мероприятий по ремонту объектов централизованных систем водоснабжения и водоотведения, мероприятий, направленных на улучшение качества питьевой воды и качества очистки сточных вод, мероприятий по энергосбережению и повышению энергетической эффективности,
в том числе по снижению потерь воды при транспортировке</t>
  </si>
  <si>
    <t>№</t>
  </si>
  <si>
    <t>Наименование</t>
  </si>
  <si>
    <t>Единица измерения</t>
  </si>
  <si>
    <t>Величина показателя</t>
  </si>
  <si>
    <t>2026 год</t>
  </si>
  <si>
    <t>2027 год</t>
  </si>
  <si>
    <t>2028 год</t>
  </si>
  <si>
    <t>2029 год</t>
  </si>
  <si>
    <t>Текущий и капитальный ремонт и обслуживание объектов централизованной системы водоснабжения за счет тарифных источников</t>
  </si>
  <si>
    <t>тыс.руб.</t>
  </si>
  <si>
    <t>Зарплата ОПП+цех+рем, отчисления ОПП+цех+рем, сырье и основные материалы, ремонт, услуги</t>
  </si>
  <si>
    <t>2</t>
  </si>
  <si>
    <t>Мероприятия, направленные на улучшение качества воды, мероприятий 
по энергосбережению и повышению энергетической эффективности</t>
  </si>
  <si>
    <t>Контроль качества</t>
  </si>
  <si>
    <t>Раздел 3. Объем подачи воды</t>
  </si>
  <si>
    <t>Показатели производственной деятельности</t>
  </si>
  <si>
    <t>Объем поднятой воды</t>
  </si>
  <si>
    <t>тыс.м3</t>
  </si>
  <si>
    <t>Объем потерь воды</t>
  </si>
  <si>
    <t>Отпуск (реализация) воды потребителям всего, в т.ч.:</t>
  </si>
  <si>
    <t>3.1</t>
  </si>
  <si>
    <t>- населению</t>
  </si>
  <si>
    <t>3.2</t>
  </si>
  <si>
    <t xml:space="preserve">- бюджетным организациям </t>
  </si>
  <si>
    <t>3.3</t>
  </si>
  <si>
    <t>- прочим потребителям, в т.ч. подразделениям предприятия</t>
  </si>
  <si>
    <t>Раздел 4. Объем финансовых потребностей, необходимых для реализации производственной программы</t>
  </si>
  <si>
    <t>Наименование показателя</t>
  </si>
  <si>
    <t>2027 год*</t>
  </si>
  <si>
    <t>2028 год*</t>
  </si>
  <si>
    <t>2029 год*</t>
  </si>
  <si>
    <t>1</t>
  </si>
  <si>
    <t>Финансовые потребности за счет тарифных источников (без учета расходов на инвестиции), в том числе:</t>
  </si>
  <si>
    <t>1.1</t>
  </si>
  <si>
    <t xml:space="preserve">  - операционные расходы</t>
  </si>
  <si>
    <t>1.2</t>
  </si>
  <si>
    <t xml:space="preserve">  - расходы на энергетические ресурсы</t>
  </si>
  <si>
    <t xml:space="preserve">   * финансовые потребности на 2027-2029 годы определены исходя из объема финансовой потребности 2026 года с учетом параметров прогноза социально-экономического развития Российской Федерации.</t>
  </si>
  <si>
    <t>Раздел 5. График реализации мероприятий производственной программы</t>
  </si>
  <si>
    <t>Наименование мероприятия</t>
  </si>
  <si>
    <t>Период реализации</t>
  </si>
  <si>
    <t>Раздел 6. Плановые значения показателей надежности, качества и энергетической эффективности объектов централизованных систем водоснабжения и водоотведения (определяются в соответствии с приказом Минстроя России от 04.04.2014 № 162/пр "Об утверждении перечня показателей надежности, качества, энергетической эффективности объектов централизованных систем горячего водоснабжения, холодного водоснабжения и (или) водоотведения, порядка и правил определения плановых значений и фактических значений таких показателей" (далее -  приказ Минстроя России от 04.04.2014 № 162/пр )</t>
  </si>
  <si>
    <t>Показатели качества питьевой воды</t>
  </si>
  <si>
    <t>подпункт "а" пункта 9 приказа Минстроя России от 04.04.2014 № 162/пр</t>
  </si>
  <si>
    <t>%</t>
  </si>
  <si>
    <t>подпункт "б" пункта 9 приказа Минстроя России от 04.04.2014 № 162/пр</t>
  </si>
  <si>
    <t>Показатели надежности и бесперебойности водоснабжения</t>
  </si>
  <si>
    <t>2.1</t>
  </si>
  <si>
    <t>пункт 11 приказа Минстроя России от 04.04.2014 № 162/пр</t>
  </si>
  <si>
    <t>ед./км</t>
  </si>
  <si>
    <t>Показатели энергетической эффективности</t>
  </si>
  <si>
    <t>подпункт "а" пункта 13 приказа Минстроя России от 04.04.2014 № 162/пр</t>
  </si>
  <si>
    <t>подпункт "г" пункта 13 приказа Минстроя России от 04.04.2014 № 162/пр</t>
  </si>
  <si>
    <t>кВт*ч/куб.м</t>
  </si>
  <si>
    <t xml:space="preserve">Раздел 7. Расчет эффективности производственной программы, осуществляемый путем сопоставления динамики изменения плановых значений показателей надежности, качества и энергетической эффективности объектов централизованных систем водоснабжения и водоотведения и расходов на реализацию производственной программы в течении срока её действия </t>
  </si>
  <si>
    <t>Сопоставление динамики изменения</t>
  </si>
  <si>
    <t>-</t>
  </si>
  <si>
    <t>3</t>
  </si>
  <si>
    <t>Раздел 8. Отчет об исполнении производственной программы за истекший период регулирования</t>
  </si>
  <si>
    <t>План 
на 2025 год</t>
  </si>
  <si>
    <t>Факт
 за 2025 год</t>
  </si>
  <si>
    <t>Примечание</t>
  </si>
  <si>
    <t>Финансовые потребности за счет тарифных источников, в том числе:</t>
  </si>
  <si>
    <t>Организация ранее не осуществляла деятельность по водоснабжению на данной территории</t>
  </si>
  <si>
    <t>Операционные расходы, в том числе:</t>
  </si>
  <si>
    <t>1.1.1</t>
  </si>
  <si>
    <t xml:space="preserve"> - Ремонт за счет тарифных источников</t>
  </si>
  <si>
    <t>1.1.2</t>
  </si>
  <si>
    <t xml:space="preserve"> - Контроль качества питьевой воды</t>
  </si>
  <si>
    <t>Расходы на энергетические ресурсы</t>
  </si>
  <si>
    <t>Объем отпущенной воды</t>
  </si>
  <si>
    <t>тыс. куб.м</t>
  </si>
  <si>
    <t>Показатели качества питьевой воды, надежности и бесперебойности услуги водоснабжения</t>
  </si>
  <si>
    <t>Раздел 9. 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</si>
  <si>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</si>
  <si>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 не планируются</t>
  </si>
  <si>
    <t xml:space="preserve">                                              __________________</t>
  </si>
  <si>
    <t>от 20.05.2026 № 17/2-кс-2026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</si>
</sst>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р_._-;\-* #,##0.00_р_._-;_-* &quot;-&quot;??_р_._-;_-@_-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9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Times New Roman"/>
      <family val="1"/>
      <charset val="204"/>
    </font>
    <font>
      <sz val="9"/>
      <name val="Arial"/>
      <family val="2"/>
      <charset val="204"/>
    </font>
    <font>
      <b/>
      <sz val="9"/>
      <name val="Tahoma"/>
      <family val="2"/>
      <charset val="204"/>
    </font>
    <font>
      <b/>
      <sz val="14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ahoma"/>
      <family val="2"/>
      <charset val="204"/>
    </font>
    <font>
      <sz val="9"/>
      <color theme="1"/>
      <name val="Tahoma"/>
      <family val="2"/>
      <charset val="204"/>
    </font>
    <font>
      <sz val="9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7EAD3"/>
      </patternFill>
    </fill>
  </fills>
  <borders count="15">
    <border>
      <left/>
      <right/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49">
    <xf numFmtId="0" fontId="0" fillId="0" borderId="0"/>
    <xf numFmtId="0" fontId="5" fillId="0" borderId="1" applyFill="0">
      <alignment horizontal="center" vertical="center" wrapText="1"/>
    </xf>
    <xf numFmtId="0" fontId="5" fillId="0" borderId="1" applyFill="0">
      <alignment horizontal="center" vertical="center"/>
    </xf>
    <xf numFmtId="0" fontId="5" fillId="0" borderId="4" applyFill="0">
      <alignment horizontal="right" vertical="center" wrapText="1" indent="1"/>
    </xf>
    <xf numFmtId="0" fontId="5" fillId="0" borderId="5" applyFill="0">
      <alignment horizontal="right" vertical="center" wrapText="1" indent="1"/>
    </xf>
    <xf numFmtId="0" fontId="8" fillId="0" borderId="6" applyFill="0">
      <alignment horizontal="center" vertical="center" wrapText="1"/>
    </xf>
    <xf numFmtId="0" fontId="8" fillId="0" borderId="4" applyFill="0">
      <alignment horizontal="right" vertical="center" wrapText="1" indent="1"/>
    </xf>
    <xf numFmtId="0" fontId="8" fillId="0" borderId="5" applyFill="0">
      <alignment horizontal="right" vertical="center" wrapText="1" indent="1"/>
    </xf>
    <xf numFmtId="0" fontId="8" fillId="0" borderId="7" applyFill="0">
      <alignment horizontal="center" vertical="center"/>
    </xf>
    <xf numFmtId="0" fontId="8" fillId="0" borderId="0" applyFill="0" applyBorder="0"/>
    <xf numFmtId="0" fontId="8" fillId="0" borderId="4" applyFill="0">
      <alignment horizontal="center" vertical="center" wrapText="1"/>
    </xf>
    <xf numFmtId="0" fontId="8" fillId="0" borderId="8" applyFill="0">
      <alignment horizontal="center" vertical="center" wrapText="1"/>
    </xf>
    <xf numFmtId="0" fontId="8" fillId="0" borderId="9" applyFill="0">
      <alignment horizontal="center" vertical="center" wrapText="1"/>
    </xf>
    <xf numFmtId="0" fontId="8" fillId="0" borderId="10" applyFill="0">
      <alignment horizontal="center" vertical="center" wrapText="1"/>
    </xf>
    <xf numFmtId="0" fontId="8" fillId="0" borderId="5" applyFill="0">
      <alignment horizontal="center" vertical="center" wrapText="1"/>
    </xf>
    <xf numFmtId="0" fontId="8" fillId="0" borderId="11" applyFill="0">
      <alignment horizontal="center" vertical="center" wrapText="1"/>
    </xf>
    <xf numFmtId="0" fontId="8" fillId="0" borderId="12" applyFill="0">
      <alignment horizontal="center" vertical="center" wrapText="1"/>
    </xf>
    <xf numFmtId="0" fontId="8" fillId="0" borderId="7" applyFill="0">
      <alignment horizontal="center" vertical="center" wrapText="1"/>
    </xf>
    <xf numFmtId="0" fontId="8" fillId="0" borderId="13" applyFill="0">
      <alignment vertical="center"/>
    </xf>
    <xf numFmtId="49" fontId="8" fillId="0" borderId="4" applyFill="0">
      <alignment horizontal="center" vertical="center" wrapText="1"/>
    </xf>
    <xf numFmtId="0" fontId="8" fillId="0" borderId="5" applyFill="0">
      <alignment horizontal="left" vertical="center" wrapText="1"/>
    </xf>
    <xf numFmtId="0" fontId="8" fillId="0" borderId="4" applyFill="0">
      <alignment horizontal="center" vertical="center"/>
    </xf>
    <xf numFmtId="4" fontId="8" fillId="3" borderId="4">
      <alignment vertical="center" wrapText="1"/>
    </xf>
    <xf numFmtId="4" fontId="8" fillId="3" borderId="5">
      <alignment vertical="center" wrapText="1"/>
    </xf>
    <xf numFmtId="0" fontId="8" fillId="0" borderId="1" applyFill="0">
      <alignment horizontal="left" vertical="center" wrapText="1"/>
    </xf>
    <xf numFmtId="0" fontId="8" fillId="0" borderId="8" applyFill="0">
      <alignment horizontal="center" vertical="center"/>
    </xf>
    <xf numFmtId="0" fontId="8" fillId="0" borderId="9" applyFill="0">
      <alignment horizontal="center" vertical="center"/>
    </xf>
    <xf numFmtId="0" fontId="8" fillId="0" borderId="11" applyFill="0">
      <alignment horizontal="center" vertical="center"/>
    </xf>
    <xf numFmtId="0" fontId="8" fillId="0" borderId="12" applyFill="0">
      <alignment horizontal="center" vertical="center"/>
    </xf>
    <xf numFmtId="0" fontId="9" fillId="0" borderId="4" applyFill="0">
      <alignment horizontal="center"/>
    </xf>
    <xf numFmtId="0" fontId="8" fillId="0" borderId="5" applyFill="0">
      <alignment horizontal="left" vertical="center" wrapText="1" indent="1"/>
    </xf>
    <xf numFmtId="0" fontId="8" fillId="0" borderId="1" applyFill="0">
      <alignment horizontal="left" vertical="center" wrapText="1" indent="1"/>
    </xf>
    <xf numFmtId="0" fontId="5" fillId="0" borderId="1" applyFill="0">
      <alignment horizontal="left" vertical="center" indent="1"/>
    </xf>
    <xf numFmtId="0" fontId="8" fillId="0" borderId="1" applyFill="0">
      <alignment horizontal="center" vertical="center" wrapText="1"/>
    </xf>
    <xf numFmtId="0" fontId="8" fillId="0" borderId="10" applyFill="0">
      <alignment horizontal="center" vertical="center"/>
    </xf>
    <xf numFmtId="0" fontId="8" fillId="0" borderId="5" applyFill="0">
      <alignment horizontal="left" vertical="center"/>
    </xf>
    <xf numFmtId="0" fontId="8" fillId="0" borderId="1" applyFill="0">
      <alignment horizontal="left" vertical="center"/>
    </xf>
    <xf numFmtId="0" fontId="8" fillId="0" borderId="13" applyFill="0"/>
    <xf numFmtId="49" fontId="8" fillId="0" borderId="4" applyFill="0">
      <alignment horizontal="center" vertical="center"/>
    </xf>
    <xf numFmtId="164" fontId="8" fillId="0" borderId="7" applyFill="0">
      <alignment horizontal="center" vertical="center"/>
    </xf>
    <xf numFmtId="4" fontId="8" fillId="3" borderId="4">
      <alignment horizontal="right" vertical="center" wrapText="1"/>
    </xf>
    <xf numFmtId="164" fontId="8" fillId="0" borderId="4" applyFill="0">
      <alignment horizontal="center" vertical="center"/>
    </xf>
    <xf numFmtId="0" fontId="8" fillId="0" borderId="5" applyFill="0">
      <alignment horizontal="left" wrapText="1" indent="1"/>
    </xf>
    <xf numFmtId="0" fontId="8" fillId="0" borderId="14" applyFill="0">
      <alignment horizontal="left" wrapText="1" indent="1"/>
    </xf>
    <xf numFmtId="0" fontId="8" fillId="0" borderId="4" applyFill="0">
      <alignment horizontal="left" vertical="center" wrapText="1"/>
    </xf>
    <xf numFmtId="4" fontId="8" fillId="0" borderId="4" applyFill="0">
      <alignment horizontal="right" vertical="center"/>
    </xf>
    <xf numFmtId="0" fontId="8" fillId="0" borderId="4" applyFill="0">
      <alignment horizontal="left" vertical="center" wrapText="1" indent="1"/>
    </xf>
    <xf numFmtId="0" fontId="8" fillId="0" borderId="14" applyFill="0">
      <alignment horizontal="left" vertical="center" wrapText="1" indent="1"/>
    </xf>
    <xf numFmtId="0" fontId="8" fillId="0" borderId="5" applyFill="0">
      <alignment vertical="center" wrapText="1"/>
    </xf>
  </cellStyleXfs>
  <cellXfs count="98">
    <xf numFmtId="0" fontId="0" fillId="0" borderId="0" xfId="0"/>
    <xf numFmtId="0" fontId="1" fillId="2" borderId="0" xfId="0" applyFont="1" applyFill="1" applyAlignment="1">
      <alignment vertical="top"/>
    </xf>
    <xf numFmtId="0" fontId="0" fillId="2" borderId="0" xfId="0" applyFill="1"/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horizontal="left" vertical="center" indent="15"/>
    </xf>
    <xf numFmtId="0" fontId="3" fillId="2" borderId="0" xfId="0" applyFont="1" applyFill="1" applyAlignment="1">
      <alignment vertical="top"/>
    </xf>
    <xf numFmtId="0" fontId="1" fillId="2" borderId="0" xfId="0" applyFont="1" applyFill="1" applyAlignment="1">
      <alignment vertical="center" wrapText="1"/>
    </xf>
    <xf numFmtId="0" fontId="4" fillId="2" borderId="0" xfId="0" applyFont="1" applyFill="1" applyAlignment="1">
      <alignment wrapText="1"/>
    </xf>
    <xf numFmtId="0" fontId="1" fillId="2" borderId="0" xfId="9" applyFont="1" applyFill="1"/>
    <xf numFmtId="0" fontId="1" fillId="2" borderId="3" xfId="14" applyFont="1" applyFill="1" applyBorder="1">
      <alignment horizontal="center" vertical="center" wrapText="1"/>
    </xf>
    <xf numFmtId="0" fontId="1" fillId="2" borderId="3" xfId="18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top"/>
    </xf>
    <xf numFmtId="49" fontId="1" fillId="2" borderId="3" xfId="19" applyFont="1" applyFill="1" applyBorder="1">
      <alignment horizontal="center" vertical="center" wrapText="1"/>
    </xf>
    <xf numFmtId="0" fontId="1" fillId="2" borderId="3" xfId="21" applyFont="1" applyFill="1" applyBorder="1">
      <alignment horizontal="center" vertical="center"/>
    </xf>
    <xf numFmtId="4" fontId="1" fillId="2" borderId="3" xfId="22" applyFont="1" applyFill="1" applyBorder="1" applyAlignment="1">
      <alignment horizontal="center" vertical="center" wrapText="1"/>
    </xf>
    <xf numFmtId="4" fontId="1" fillId="2" borderId="3" xfId="23" applyFont="1" applyFill="1" applyBorder="1" applyAlignment="1">
      <alignment horizontal="center" vertical="center" wrapText="1"/>
    </xf>
    <xf numFmtId="0" fontId="1" fillId="2" borderId="4" xfId="21" applyFont="1" applyFill="1">
      <alignment horizontal="center" vertical="center"/>
    </xf>
    <xf numFmtId="0" fontId="1" fillId="2" borderId="0" xfId="0" applyFont="1" applyFill="1"/>
    <xf numFmtId="0" fontId="1" fillId="2" borderId="3" xfId="10" applyFont="1" applyFill="1" applyBorder="1">
      <alignment horizontal="center" vertical="center" wrapText="1"/>
    </xf>
    <xf numFmtId="0" fontId="10" fillId="2" borderId="3" xfId="29" applyFont="1" applyFill="1" applyBorder="1">
      <alignment horizontal="center"/>
    </xf>
    <xf numFmtId="49" fontId="1" fillId="2" borderId="3" xfId="10" applyNumberFormat="1" applyFont="1" applyFill="1" applyBorder="1">
      <alignment horizontal="center" vertical="center" wrapText="1"/>
    </xf>
    <xf numFmtId="49" fontId="1" fillId="2" borderId="3" xfId="30" applyNumberFormat="1" applyFont="1" applyFill="1" applyBorder="1">
      <alignment horizontal="left" vertical="center" wrapText="1" indent="1"/>
    </xf>
    <xf numFmtId="49" fontId="1" fillId="2" borderId="3" xfId="31" applyNumberFormat="1" applyFont="1" applyFill="1" applyBorder="1">
      <alignment horizontal="left" vertical="center" wrapText="1" indent="1"/>
    </xf>
    <xf numFmtId="2" fontId="1" fillId="2" borderId="3" xfId="10" applyNumberFormat="1" applyFont="1" applyFill="1" applyBorder="1">
      <alignment horizontal="center" vertical="center" wrapText="1"/>
    </xf>
    <xf numFmtId="2" fontId="1" fillId="2" borderId="3" xfId="14" applyNumberFormat="1" applyFont="1" applyFill="1" applyBorder="1">
      <alignment horizontal="center" vertical="center" wrapText="1"/>
    </xf>
    <xf numFmtId="0" fontId="1" fillId="2" borderId="3" xfId="34" applyFont="1" applyFill="1" applyBorder="1">
      <alignment horizontal="center" vertical="center"/>
    </xf>
    <xf numFmtId="0" fontId="1" fillId="2" borderId="3" xfId="37" applyFont="1" applyFill="1" applyBorder="1"/>
    <xf numFmtId="49" fontId="1" fillId="2" borderId="3" xfId="38" applyFont="1" applyFill="1" applyBorder="1">
      <alignment horizontal="center" vertical="center"/>
    </xf>
    <xf numFmtId="164" fontId="1" fillId="2" borderId="3" xfId="39" applyFont="1" applyFill="1" applyBorder="1">
      <alignment horizontal="center" vertical="center"/>
    </xf>
    <xf numFmtId="4" fontId="1" fillId="2" borderId="3" xfId="40" applyFont="1" applyFill="1" applyBorder="1" applyAlignment="1">
      <alignment horizontal="center" vertical="center" wrapText="1"/>
    </xf>
    <xf numFmtId="164" fontId="1" fillId="2" borderId="3" xfId="41" applyFont="1" applyFill="1" applyBorder="1">
      <alignment horizontal="center" vertical="center"/>
    </xf>
    <xf numFmtId="49" fontId="1" fillId="2" borderId="3" xfId="21" applyNumberFormat="1" applyFont="1" applyFill="1" applyBorder="1">
      <alignment horizontal="center" vertical="center"/>
    </xf>
    <xf numFmtId="0" fontId="1" fillId="2" borderId="3" xfId="30" applyFont="1" applyFill="1" applyBorder="1">
      <alignment horizontal="left" vertical="center" wrapText="1" indent="1"/>
    </xf>
    <xf numFmtId="0" fontId="1" fillId="2" borderId="3" xfId="31" applyFont="1" applyFill="1" applyBorder="1">
      <alignment horizontal="left" vertical="center" wrapText="1" indent="1"/>
    </xf>
    <xf numFmtId="4" fontId="1" fillId="2" borderId="3" xfId="45" applyFont="1" applyFill="1" applyBorder="1">
      <alignment horizontal="right" vertical="center"/>
    </xf>
    <xf numFmtId="0" fontId="1" fillId="2" borderId="3" xfId="48" applyFont="1" applyFill="1" applyBorder="1">
      <alignment vertical="center" wrapText="1"/>
    </xf>
    <xf numFmtId="49" fontId="1" fillId="2" borderId="3" xfId="1" applyNumberFormat="1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center" wrapText="1"/>
    </xf>
    <xf numFmtId="165" fontId="1" fillId="2" borderId="3" xfId="0" applyNumberFormat="1" applyFont="1" applyFill="1" applyBorder="1" applyAlignment="1">
      <alignment horizontal="center" vertical="top"/>
    </xf>
    <xf numFmtId="2" fontId="1" fillId="2" borderId="3" xfId="0" applyNumberFormat="1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 vertical="top" wrapText="1"/>
    </xf>
    <xf numFmtId="0" fontId="1" fillId="2" borderId="3" xfId="10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wrapText="1"/>
    </xf>
    <xf numFmtId="0" fontId="1" fillId="2" borderId="3" xfId="0" applyFont="1" applyFill="1" applyBorder="1" applyAlignment="1">
      <alignment vertical="top" wrapText="1"/>
    </xf>
    <xf numFmtId="49" fontId="1" fillId="2" borderId="3" xfId="1" applyNumberFormat="1" applyFont="1" applyFill="1" applyBorder="1" applyAlignment="1">
      <alignment horizontal="left" vertical="center" wrapText="1"/>
    </xf>
    <xf numFmtId="0" fontId="1" fillId="2" borderId="3" xfId="1" applyFont="1" applyFill="1" applyBorder="1" applyAlignment="1">
      <alignment horizontal="left" vertical="center" wrapText="1"/>
    </xf>
    <xf numFmtId="0" fontId="7" fillId="2" borderId="3" xfId="1" applyFont="1" applyFill="1" applyBorder="1">
      <alignment horizontal="center" vertical="center" wrapText="1"/>
    </xf>
    <xf numFmtId="49" fontId="1" fillId="2" borderId="3" xfId="21" applyNumberFormat="1" applyFont="1" applyFill="1" applyBorder="1">
      <alignment horizontal="center" vertical="center"/>
    </xf>
    <xf numFmtId="49" fontId="1" fillId="2" borderId="3" xfId="1" applyNumberFormat="1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center" wrapText="1"/>
    </xf>
    <xf numFmtId="0" fontId="1" fillId="2" borderId="3" xfId="30" applyFont="1" applyFill="1" applyBorder="1">
      <alignment horizontal="left" vertical="center" wrapText="1" indent="1"/>
    </xf>
    <xf numFmtId="0" fontId="1" fillId="2" borderId="3" xfId="47" applyFont="1" applyFill="1" applyBorder="1">
      <alignment horizontal="left" vertical="center" wrapText="1" indent="1"/>
    </xf>
    <xf numFmtId="0" fontId="1" fillId="2" borderId="3" xfId="44" applyFont="1" applyFill="1" applyBorder="1">
      <alignment horizontal="left" vertical="center" wrapText="1"/>
    </xf>
    <xf numFmtId="0" fontId="1" fillId="2" borderId="3" xfId="20" applyFont="1" applyFill="1" applyBorder="1">
      <alignment horizontal="left" vertical="center" wrapText="1"/>
    </xf>
    <xf numFmtId="0" fontId="1" fillId="2" borderId="3" xfId="35" applyFont="1" applyFill="1" applyBorder="1">
      <alignment horizontal="left" vertical="center"/>
    </xf>
    <xf numFmtId="0" fontId="1" fillId="2" borderId="3" xfId="42" applyFont="1" applyFill="1" applyBorder="1">
      <alignment horizontal="left" wrapText="1" indent="1"/>
    </xf>
    <xf numFmtId="0" fontId="1" fillId="2" borderId="3" xfId="43" applyFont="1" applyFill="1" applyBorder="1">
      <alignment horizontal="left" wrapText="1" indent="1"/>
    </xf>
    <xf numFmtId="0" fontId="1" fillId="2" borderId="3" xfId="46" applyFont="1" applyFill="1" applyBorder="1">
      <alignment horizontal="left" vertical="center" wrapText="1" indent="1"/>
    </xf>
    <xf numFmtId="0" fontId="1" fillId="2" borderId="3" xfId="31" applyFont="1" applyFill="1" applyBorder="1">
      <alignment horizontal="left" vertical="center" wrapText="1" indent="1"/>
    </xf>
    <xf numFmtId="0" fontId="1" fillId="2" borderId="3" xfId="21" applyFont="1" applyFill="1" applyBorder="1">
      <alignment horizontal="center" vertical="center"/>
    </xf>
    <xf numFmtId="0" fontId="1" fillId="2" borderId="3" xfId="14" applyFont="1" applyFill="1" applyBorder="1">
      <alignment horizontal="center" vertical="center" wrapText="1"/>
    </xf>
    <xf numFmtId="0" fontId="1" fillId="2" borderId="3" xfId="36" applyFont="1" applyFill="1" applyBorder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7" fillId="2" borderId="3" xfId="2" applyFont="1" applyFill="1" applyBorder="1" applyAlignment="1">
      <alignment horizontal="center" vertical="center" wrapText="1"/>
    </xf>
    <xf numFmtId="0" fontId="1" fillId="2" borderId="3" xfId="11" applyFont="1" applyFill="1" applyBorder="1">
      <alignment horizontal="center" vertical="center" wrapText="1"/>
    </xf>
    <xf numFmtId="0" fontId="1" fillId="2" borderId="3" xfId="12" applyFont="1" applyFill="1" applyBorder="1">
      <alignment horizontal="center" vertical="center" wrapText="1"/>
    </xf>
    <xf numFmtId="0" fontId="1" fillId="2" borderId="3" xfId="15" applyFont="1" applyFill="1" applyBorder="1">
      <alignment horizontal="center" vertical="center" wrapText="1"/>
    </xf>
    <xf numFmtId="0" fontId="1" fillId="2" borderId="3" xfId="16" applyFont="1" applyFill="1" applyBorder="1">
      <alignment horizontal="center" vertical="center" wrapText="1"/>
    </xf>
    <xf numFmtId="0" fontId="1" fillId="2" borderId="3" xfId="15" applyFont="1" applyFill="1" applyBorder="1" applyAlignment="1">
      <alignment vertical="center" wrapText="1"/>
    </xf>
    <xf numFmtId="49" fontId="1" fillId="2" borderId="3" xfId="19" applyFont="1" applyFill="1" applyBorder="1" applyAlignment="1">
      <alignment horizontal="left" vertical="center" wrapText="1"/>
    </xf>
    <xf numFmtId="49" fontId="1" fillId="2" borderId="3" xfId="19" applyFont="1" applyFill="1" applyBorder="1">
      <alignment horizontal="center" vertical="center" wrapText="1"/>
    </xf>
    <xf numFmtId="0" fontId="7" fillId="2" borderId="3" xfId="32" applyFont="1" applyFill="1" applyBorder="1" applyAlignment="1">
      <alignment horizontal="center" vertical="center"/>
    </xf>
    <xf numFmtId="0" fontId="1" fillId="2" borderId="3" xfId="33" applyFont="1" applyFill="1" applyBorder="1">
      <alignment horizontal="center" vertical="center" wrapText="1"/>
    </xf>
    <xf numFmtId="0" fontId="7" fillId="2" borderId="3" xfId="2" applyFont="1" applyFill="1" applyBorder="1">
      <alignment horizontal="center" vertical="center"/>
    </xf>
    <xf numFmtId="0" fontId="1" fillId="2" borderId="3" xfId="24" applyFont="1" applyFill="1" applyBorder="1">
      <alignment horizontal="left" vertical="center" wrapText="1"/>
    </xf>
    <xf numFmtId="49" fontId="1" fillId="2" borderId="3" xfId="30" applyNumberFormat="1" applyFont="1" applyFill="1" applyBorder="1">
      <alignment horizontal="left" vertical="center" wrapText="1" indent="1"/>
    </xf>
    <xf numFmtId="49" fontId="1" fillId="2" borderId="3" xfId="31" applyNumberFormat="1" applyFont="1" applyFill="1" applyBorder="1">
      <alignment horizontal="left" vertical="center" wrapText="1" indent="1"/>
    </xf>
    <xf numFmtId="0" fontId="1" fillId="2" borderId="3" xfId="25" applyFont="1" applyFill="1" applyBorder="1">
      <alignment horizontal="center" vertical="center"/>
    </xf>
    <xf numFmtId="0" fontId="1" fillId="2" borderId="3" xfId="26" applyFont="1" applyFill="1" applyBorder="1">
      <alignment horizontal="center" vertical="center"/>
    </xf>
    <xf numFmtId="0" fontId="1" fillId="2" borderId="3" xfId="27" applyFont="1" applyFill="1" applyBorder="1">
      <alignment horizontal="center" vertical="center"/>
    </xf>
    <xf numFmtId="0" fontId="1" fillId="2" borderId="3" xfId="28" applyFont="1" applyFill="1" applyBorder="1">
      <alignment horizontal="center" vertical="center"/>
    </xf>
    <xf numFmtId="0" fontId="1" fillId="2" borderId="3" xfId="13" applyFont="1" applyFill="1" applyBorder="1">
      <alignment horizontal="center" vertical="center" wrapText="1"/>
    </xf>
    <xf numFmtId="0" fontId="1" fillId="2" borderId="3" xfId="17" applyFont="1" applyFill="1" applyBorder="1">
      <alignment horizontal="center" vertical="center" wrapText="1"/>
    </xf>
    <xf numFmtId="0" fontId="7" fillId="2" borderId="3" xfId="3" applyFont="1" applyFill="1" applyBorder="1">
      <alignment horizontal="right" vertical="center" wrapText="1" indent="1"/>
    </xf>
    <xf numFmtId="0" fontId="7" fillId="2" borderId="3" xfId="4" applyFont="1" applyFill="1" applyBorder="1">
      <alignment horizontal="right" vertical="center" wrapText="1" indent="1"/>
    </xf>
    <xf numFmtId="0" fontId="1" fillId="2" borderId="3" xfId="5" applyFont="1" applyFill="1" applyBorder="1">
      <alignment horizontal="center" vertical="center" wrapText="1"/>
    </xf>
    <xf numFmtId="0" fontId="1" fillId="2" borderId="3" xfId="6" applyFont="1" applyFill="1" applyBorder="1">
      <alignment horizontal="right" vertical="center" wrapText="1" indent="1"/>
    </xf>
    <xf numFmtId="0" fontId="1" fillId="2" borderId="3" xfId="7" applyFont="1" applyFill="1" applyBorder="1">
      <alignment horizontal="right" vertical="center" wrapText="1" indent="1"/>
    </xf>
    <xf numFmtId="0" fontId="1" fillId="2" borderId="3" xfId="8" applyFont="1" applyFill="1" applyBorder="1">
      <alignment horizontal="center" vertical="center"/>
    </xf>
    <xf numFmtId="0" fontId="6" fillId="2" borderId="2" xfId="1" applyFont="1" applyFill="1" applyBorder="1">
      <alignment horizontal="center" vertical="center" wrapText="1"/>
    </xf>
    <xf numFmtId="0" fontId="1" fillId="2" borderId="3" xfId="5" applyFont="1" applyFill="1" applyBorder="1" applyAlignment="1">
      <alignment horizontal="center" vertical="top" wrapText="1"/>
    </xf>
    <xf numFmtId="0" fontId="1" fillId="2" borderId="3" xfId="5" applyFont="1" applyFill="1" applyBorder="1" applyAlignment="1">
      <alignment horizontal="center" vertical="top"/>
    </xf>
  </cellXfs>
  <cellStyles count="49">
    <cellStyle name="s1082" xfId="23" xr:uid="{AD858D95-DAD8-4741-9E9E-73E8B3326234}"/>
    <cellStyle name="s1586" xfId="22" xr:uid="{EFC1C05A-F2D7-415C-BC2F-C29209772EC2}"/>
    <cellStyle name="s173" xfId="14" xr:uid="{6C7EDD36-AF97-40E8-A633-1325B36BC079}"/>
    <cellStyle name="s1778" xfId="32" xr:uid="{8856BC1F-74DE-41AF-BE06-ACA2FF0956DB}"/>
    <cellStyle name="s181" xfId="40" xr:uid="{C9B1969E-48DD-46FC-9C8D-809B7CCEC641}"/>
    <cellStyle name="s1932" xfId="27" xr:uid="{FA83C9A1-CC96-4C32-8197-2C09F0D11378}"/>
    <cellStyle name="s1946" xfId="42" xr:uid="{B5CA723A-54C2-44BF-89C4-9D58F1EDB74A}"/>
    <cellStyle name="s1974" xfId="36" xr:uid="{964BA78F-54FC-4491-970E-D416B2454D9F}"/>
    <cellStyle name="s1984" xfId="45" xr:uid="{40D3F664-1E65-4434-8053-85F91F670DD8}"/>
    <cellStyle name="s2098" xfId="25" xr:uid="{FBC08D24-3008-4B15-BEE7-23FD3E80057D}"/>
    <cellStyle name="s231" xfId="10" xr:uid="{7671034C-9DA1-44A5-9E72-B90B3D8E0FF1}"/>
    <cellStyle name="s2585" xfId="28" xr:uid="{11565E70-2B87-495B-A6D2-5446AD8971A1}"/>
    <cellStyle name="s2693" xfId="2" xr:uid="{A74C8CF5-33EE-415C-A77F-D189976061F5}"/>
    <cellStyle name="s2694" xfId="3" xr:uid="{8BDA4645-2488-49F7-8314-3E369F335A52}"/>
    <cellStyle name="s2695" xfId="4" xr:uid="{60231C17-454F-4944-88BF-E54AE6F90E14}"/>
    <cellStyle name="s27" xfId="19" xr:uid="{8520939A-97E5-4002-B930-BB7A472C5E95}"/>
    <cellStyle name="s2700" xfId="18" xr:uid="{223D59B0-8983-4945-97BB-3325AD9D9B95}"/>
    <cellStyle name="s2701" xfId="26" xr:uid="{A7A38B60-4051-488E-9C09-25D079AAAFD3}"/>
    <cellStyle name="s2705" xfId="29" xr:uid="{886B2D82-0CCC-4000-BC4F-CED6DF79C549}"/>
    <cellStyle name="s2709" xfId="39" xr:uid="{F621EAB1-9BA1-4C16-A636-BFAEC312711D}"/>
    <cellStyle name="s2710" xfId="41" xr:uid="{A08C3DD6-4A6B-4B92-B670-8356CA189EE2}"/>
    <cellStyle name="s2717" xfId="43" xr:uid="{087E2F15-B20E-4169-BDFC-8D069D54548A}"/>
    <cellStyle name="s37" xfId="21" xr:uid="{0B819EEC-255D-4192-9C9B-D8140F860FF1}"/>
    <cellStyle name="s38" xfId="38" xr:uid="{45D0FBE9-BA86-4C93-93B1-9C84E3C7AF80}"/>
    <cellStyle name="s43" xfId="9" xr:uid="{16E0FCA5-910B-437E-B2BD-B2BD170890A6}"/>
    <cellStyle name="s436" xfId="6" xr:uid="{0534EE9F-70AE-462F-B75D-3F0DDA2D4C78}"/>
    <cellStyle name="s437" xfId="7" xr:uid="{6FE068B5-3812-4108-9018-65D93A959C6B}"/>
    <cellStyle name="s503" xfId="13" xr:uid="{587AF0E5-F63A-4AB5-B2E4-93D308350C76}"/>
    <cellStyle name="s57" xfId="8" xr:uid="{1A2094BE-001F-49C6-AC65-10223758E399}"/>
    <cellStyle name="s69" xfId="30" xr:uid="{9695F3F1-A76C-4278-BB3D-085BEB2EB6C5}"/>
    <cellStyle name="s704" xfId="44" xr:uid="{F5E38695-485F-46D8-8AE7-96C91DC105B0}"/>
    <cellStyle name="s724" xfId="34" xr:uid="{E5C816E7-1C6B-4658-AC10-FD057B61D538}"/>
    <cellStyle name="s733" xfId="33" xr:uid="{7079FDC2-5E70-4535-B59F-9A1093A40811}"/>
    <cellStyle name="s736" xfId="16" xr:uid="{E8230B57-572D-4CB7-8571-20A6F346797C}"/>
    <cellStyle name="s737" xfId="11" xr:uid="{7252B238-E6FA-4A45-BDDA-D620C7876C2D}"/>
    <cellStyle name="s741" xfId="48" xr:uid="{6E6AA377-C23C-468A-B4B7-B4CBDA383774}"/>
    <cellStyle name="s747" xfId="17" xr:uid="{CC9A5A73-FDA7-48C5-A865-127980729732}"/>
    <cellStyle name="s749" xfId="15" xr:uid="{FC36F813-1331-4CFF-BF3F-CD0B31A5A9FD}"/>
    <cellStyle name="s760" xfId="20" xr:uid="{5401A395-EA9D-4D83-85C5-4409EC9957B5}"/>
    <cellStyle name="s77" xfId="47" xr:uid="{5605C26A-CD4B-45EF-9FD7-6BCBAEDFB82B}"/>
    <cellStyle name="s805" xfId="1" xr:uid="{0E6F555B-E72E-4A0D-8D56-C39CBF7113A0}"/>
    <cellStyle name="s806" xfId="12" xr:uid="{59587A25-54F2-4E26-B0C3-9C95B6029317}"/>
    <cellStyle name="s864" xfId="37" xr:uid="{7132FB20-E829-4397-B904-DD2875215AD2}"/>
    <cellStyle name="s880" xfId="35" xr:uid="{BA8C242A-68FA-4109-9D0C-6EB7AFE6B3F5}"/>
    <cellStyle name="s89" xfId="46" xr:uid="{EBD256BB-D9A1-4798-9F8E-83B40F670BE2}"/>
    <cellStyle name="s90" xfId="31" xr:uid="{233B52B2-0CE8-48CF-9E38-9B7902944432}"/>
    <cellStyle name="s970" xfId="5" xr:uid="{20D3E68A-E3A6-443B-B288-3BA16B3DBBD2}"/>
    <cellStyle name="s995" xfId="24" xr:uid="{E78AEC73-952C-47FD-B7E8-3690DBD0465F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70;&#1076;&#1080;&#1085;&#1094;&#1077;&#1074;&#1072;%20&#1053;.&#1043;\&#1086;&#1090;%20&#1050;&#1088;&#1080;&#1074;&#1086;&#1096;&#1077;&#1080;&#1085;&#1086;&#1081;%20&#1070;.&#1040;\2023\&#1042;&#1057;%20CALC.TARIFF.WATER.EIAS%20(2)%20(1)%20(1)%20(1)%20(1)%20(1)%20(1)_ex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ст предзагрузки"/>
      <sheetName val="Настройка списков"/>
      <sheetName val="Общие настройки"/>
      <sheetName val="Itog_Etalon"/>
      <sheetName val="Itog_Formula"/>
      <sheetName val="fmls_translate_result"/>
      <sheetName val="Список листов"/>
      <sheetName val="Инструкция"/>
      <sheetName val="Титульный"/>
      <sheetName val="Тарифы"/>
      <sheetName val="testPreloadResult"/>
      <sheetName val="Лист1"/>
      <sheetName val="TECHSHEET"/>
      <sheetName val="Лист5"/>
      <sheetName val="Заявление"/>
      <sheetName val="Документы"/>
      <sheetName val="Справочники"/>
      <sheetName val="Индексы"/>
      <sheetName val="Список объектов"/>
      <sheetName val="ПО_нас"/>
      <sheetName val="Реестр потребителей"/>
      <sheetName val="Потери"/>
      <sheetName val="Отпуск воды"/>
      <sheetName val="ФормулыTemp"/>
      <sheetName val="Формулы2"/>
      <sheetName val="Формулы"/>
      <sheetName val="Объемы ВО"/>
      <sheetName val="Баланс ПП"/>
      <sheetName val="Баланс ПП МО"/>
      <sheetName val="Оборудование"/>
      <sheetName val="Сети"/>
      <sheetName val="Объемы по методике"/>
      <sheetName val="Условные метры"/>
      <sheetName val="Показатели"/>
      <sheetName val="ИТОГ"/>
      <sheetName val="Тарифы по периодам"/>
      <sheetName val="Лист2"/>
      <sheetName val="СиМ (детально)"/>
      <sheetName val="Сырье и материалы"/>
      <sheetName val="ЭЭ"/>
      <sheetName val="Оборудование - ЭЭ"/>
      <sheetName val="ТЭ"/>
      <sheetName val="ТН"/>
      <sheetName val="Топливо"/>
      <sheetName val="Оплата услуг ВО"/>
      <sheetName val="Покупка воды"/>
      <sheetName val="Транспортировка"/>
      <sheetName val="Земел. уч."/>
      <sheetName val="Аренда"/>
      <sheetName val="Амортизация"/>
      <sheetName val="Общие показатели"/>
      <sheetName val="Тарифная сетка"/>
      <sheetName val="Коэффициент невыходов"/>
      <sheetName val="Персонал"/>
      <sheetName val="Сбыт"/>
      <sheetName val="Счет 23"/>
      <sheetName val="Счет 25"/>
      <sheetName val="Адм.расходы"/>
      <sheetName val="ФОТ (по ВД)"/>
      <sheetName val="ФОТ"/>
      <sheetName val="Бесхоз"/>
      <sheetName val="Лист4"/>
      <sheetName val="tech"/>
      <sheetName val="Капремонт"/>
      <sheetName val="Текремонт"/>
      <sheetName val="preloadProcs"/>
      <sheetName val="Налоги"/>
      <sheetName val="Прочие прямые"/>
      <sheetName val="Экон. проч"/>
      <sheetName val="Экон. ОР"/>
      <sheetName val="Экон. ЭЭ"/>
      <sheetName val="Общая экономия"/>
      <sheetName val="Плата за негативное возд"/>
      <sheetName val="Корр по факту"/>
      <sheetName val="Корр по периодам"/>
      <sheetName val="ДПР"/>
      <sheetName val="Анализ ФХД"/>
      <sheetName val="План ПП"/>
      <sheetName val="Факт ПП"/>
      <sheetName val="Концессия"/>
      <sheetName val="Амортизация (аналог)"/>
      <sheetName val="Расчет тарифа (аналог)"/>
      <sheetName val="Смета"/>
      <sheetName val="Расчет МЭОР"/>
      <sheetName val="ОР (базовый)"/>
      <sheetName val="ИИКА"/>
      <sheetName val="НР"/>
      <sheetName val="Расчет тарифа(корректировка) МИ"/>
      <sheetName val="ПП исх"/>
      <sheetName val="ПП вход"/>
      <sheetName val="БПр_ВС_ФАС"/>
      <sheetName val="БТр_ВС_ФАС"/>
      <sheetName val="БПр_ВО_ФАС"/>
      <sheetName val="БТр_ВО_ФАС"/>
      <sheetName val="Р_ФАС"/>
      <sheetName val="К_ФАС"/>
      <sheetName val="ТМ1"/>
      <sheetName val="ТМ2"/>
      <sheetName val="ТН ФАС"/>
      <sheetName val="ATTACH_DOC"/>
      <sheetName val="Столбцы"/>
      <sheetName val="Столбцы отображение"/>
      <sheetName val="TECH_VERTICAL"/>
      <sheetName val="REESTR_ORG"/>
      <sheetName val="Check"/>
      <sheetName val="Справочник ВД"/>
      <sheetName val="Списки"/>
      <sheetName val="Новые списки"/>
      <sheetName val="REESTR_AREA"/>
      <sheetName val="LIST_DPR"/>
      <sheetName val="REESTR_OBJ_VS"/>
      <sheetName val="REESTR_OBJ_VO"/>
      <sheetName val="REESTR_TARIFF"/>
      <sheetName val="REESTR_MO"/>
      <sheetName val="SheetInfo"/>
      <sheetName val="Информация"/>
      <sheetName val="Лист3"/>
      <sheetName val="autocheck"/>
    </sheetNames>
    <sheetDataSet>
      <sheetData sheetId="0"/>
      <sheetData sheetId="1"/>
      <sheetData sheetId="2">
        <row r="107">
          <cell r="G107" t="str">
            <v>один год</v>
          </cell>
        </row>
      </sheetData>
      <sheetData sheetId="3"/>
      <sheetData sheetId="4"/>
      <sheetData sheetId="5"/>
      <sheetData sheetId="6"/>
      <sheetData sheetId="7"/>
      <sheetData sheetId="8">
        <row r="11">
          <cell r="AD11" t="str">
            <v>Кировская область</v>
          </cell>
        </row>
        <row r="62">
          <cell r="AD62" t="str">
            <v>Метод индексации</v>
          </cell>
        </row>
      </sheetData>
      <sheetData sheetId="9">
        <row r="86">
          <cell r="AB86"/>
          <cell r="AC86"/>
        </row>
        <row r="87">
          <cell r="X87" t="str">
            <v>1ХВС::1.1</v>
          </cell>
          <cell r="Y87" t="str">
            <v>1ХВС</v>
          </cell>
          <cell r="AB87" t="str">
            <v>Водоснабжение</v>
          </cell>
          <cell r="AC87" t="str">
            <v>Тариф на питьевую воду</v>
          </cell>
        </row>
        <row r="88">
          <cell r="X88" t="str">
            <v>1ХВС::1.1</v>
          </cell>
          <cell r="Y88" t="str">
            <v>1ХВС</v>
          </cell>
          <cell r="AB88"/>
          <cell r="AC88"/>
        </row>
        <row r="89">
          <cell r="X89" t="str">
            <v>1ХВС::1.1</v>
          </cell>
          <cell r="Y89" t="str">
            <v>1ХВС</v>
          </cell>
          <cell r="AB89"/>
          <cell r="AC89"/>
        </row>
        <row r="90">
          <cell r="X90" t="str">
            <v>1ХВС::1.1</v>
          </cell>
          <cell r="Y90" t="str">
            <v>1ХВС</v>
          </cell>
          <cell r="AB90"/>
          <cell r="AC90"/>
        </row>
        <row r="91">
          <cell r="X91" t="str">
            <v>1ХВС::1.1</v>
          </cell>
          <cell r="Y91" t="str">
            <v>1ХВС</v>
          </cell>
          <cell r="AB91"/>
          <cell r="AC91"/>
        </row>
        <row r="92">
          <cell r="X92" t="str">
            <v>1ХВС::1.1</v>
          </cell>
          <cell r="Y92" t="str">
            <v>1ХВС</v>
          </cell>
          <cell r="AB92"/>
          <cell r="AC92"/>
        </row>
        <row r="93">
          <cell r="X93" t="str">
            <v>1ХВС::1.1</v>
          </cell>
          <cell r="Y93" t="str">
            <v>1ХВС</v>
          </cell>
          <cell r="AB93"/>
          <cell r="AC93"/>
        </row>
        <row r="94">
          <cell r="X94" t="str">
            <v>1ХВС::1.1</v>
          </cell>
          <cell r="Y94" t="str">
            <v>1ХВС</v>
          </cell>
          <cell r="AB94"/>
          <cell r="AC94"/>
        </row>
        <row r="95">
          <cell r="X95" t="str">
            <v>1ХВС::1.1</v>
          </cell>
          <cell r="Y95" t="str">
            <v>1ХВС</v>
          </cell>
          <cell r="AB95"/>
          <cell r="AC95"/>
        </row>
        <row r="96">
          <cell r="X96" t="str">
            <v>1ХВС::1.1</v>
          </cell>
          <cell r="Y96" t="str">
            <v>1ХВС</v>
          </cell>
          <cell r="AB96"/>
          <cell r="AC96"/>
        </row>
        <row r="97">
          <cell r="Y97" t="str">
            <v>1ХВС</v>
          </cell>
          <cell r="AB97"/>
          <cell r="AC97"/>
        </row>
        <row r="98">
          <cell r="Y98" t="str">
            <v>1ХВС</v>
          </cell>
          <cell r="AB98"/>
          <cell r="AC98"/>
        </row>
        <row r="99">
          <cell r="AB99"/>
          <cell r="AC99"/>
        </row>
        <row r="100">
          <cell r="AB100"/>
          <cell r="AC100"/>
        </row>
        <row r="102">
          <cell r="X102" t="str">
            <v>Обратить внимание, что при удалении блока может быть ССЫЛКА</v>
          </cell>
          <cell r="Y102" t="str">
            <v>Обратить внимание, что при удалении блока может быть ССЫЛКА</v>
          </cell>
        </row>
      </sheetData>
      <sheetData sheetId="10"/>
      <sheetData sheetId="11"/>
      <sheetData sheetId="12">
        <row r="2">
          <cell r="DG2" t="str">
            <v>Версия организации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5">
          <cell r="AN5" t="str">
            <v>2020</v>
          </cell>
        </row>
      </sheetData>
      <sheetData sheetId="27"/>
      <sheetData sheetId="28"/>
      <sheetData sheetId="29"/>
      <sheetData sheetId="30"/>
      <sheetData sheetId="31"/>
      <sheetData sheetId="32"/>
      <sheetData sheetId="33">
        <row r="5">
          <cell r="AG5" t="str">
            <v>2021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2"/>
  <sheetViews>
    <sheetView tabSelected="1" view="pageBreakPreview" zoomScale="80" zoomScaleNormal="100" zoomScaleSheetLayoutView="80" workbookViewId="0">
      <selection activeCell="J4" sqref="J4"/>
    </sheetView>
  </sheetViews>
  <sheetFormatPr defaultRowHeight="15" outlineLevelCol="1" x14ac:dyDescent="0.25"/>
  <cols>
    <col min="1" max="1" width="8.42578125" style="1" customWidth="1"/>
    <col min="2" max="3" width="10.7109375" style="1" hidden="1" customWidth="1"/>
    <col min="4" max="4" width="8" style="2" hidden="1" customWidth="1"/>
    <col min="5" max="5" width="7.42578125" style="1" customWidth="1"/>
    <col min="6" max="6" width="39.85546875" style="1" customWidth="1"/>
    <col min="7" max="7" width="40.42578125" style="1" customWidth="1"/>
    <col min="8" max="8" width="14.140625" style="1" customWidth="1"/>
    <col min="9" max="9" width="11.42578125" style="1" customWidth="1"/>
    <col min="10" max="10" width="10.7109375" style="1" customWidth="1"/>
    <col min="11" max="11" width="11.5703125" style="1" customWidth="1"/>
    <col min="12" max="12" width="11.42578125" style="1" customWidth="1" outlineLevel="1"/>
    <col min="13" max="13" width="9.7109375" style="1" customWidth="1"/>
    <col min="14" max="14" width="28.85546875" style="1" hidden="1" customWidth="1"/>
    <col min="15" max="16384" width="9.140625" style="1"/>
  </cols>
  <sheetData>
    <row r="1" spans="2:13" ht="24.75" customHeight="1" x14ac:dyDescent="0.25">
      <c r="J1" s="3" t="s">
        <v>0</v>
      </c>
      <c r="L1" s="4"/>
    </row>
    <row r="2" spans="2:13" ht="20.25" x14ac:dyDescent="0.25">
      <c r="J2" s="3" t="s">
        <v>1</v>
      </c>
      <c r="L2" s="5"/>
    </row>
    <row r="3" spans="2:13" ht="28.5" customHeight="1" x14ac:dyDescent="0.25">
      <c r="J3" s="3" t="s">
        <v>2</v>
      </c>
      <c r="L3" s="5"/>
    </row>
    <row r="4" spans="2:13" ht="30.75" customHeight="1" x14ac:dyDescent="0.25">
      <c r="J4" s="3" t="s">
        <v>92</v>
      </c>
      <c r="M4" s="6"/>
    </row>
    <row r="5" spans="2:13" ht="11.25" customHeight="1" x14ac:dyDescent="0.25">
      <c r="K5" s="6"/>
      <c r="L5" s="7"/>
      <c r="M5" s="6"/>
    </row>
    <row r="7" spans="2:13" ht="37.5" customHeight="1" x14ac:dyDescent="0.25">
      <c r="E7" s="95" t="s">
        <v>3</v>
      </c>
      <c r="F7" s="95"/>
      <c r="G7" s="95"/>
      <c r="H7" s="95"/>
      <c r="I7" s="95"/>
      <c r="J7" s="95"/>
      <c r="K7" s="95"/>
      <c r="L7" s="95"/>
    </row>
    <row r="8" spans="2:13" ht="18" customHeight="1" x14ac:dyDescent="0.25">
      <c r="E8" s="79" t="s">
        <v>4</v>
      </c>
      <c r="F8" s="79"/>
      <c r="G8" s="79"/>
      <c r="H8" s="79"/>
      <c r="I8" s="79"/>
      <c r="J8" s="79"/>
      <c r="K8" s="79"/>
      <c r="L8" s="79"/>
    </row>
    <row r="9" spans="2:13" x14ac:dyDescent="0.25">
      <c r="E9" s="89" t="s">
        <v>5</v>
      </c>
      <c r="F9" s="90"/>
      <c r="G9" s="91" t="s">
        <v>6</v>
      </c>
      <c r="H9" s="91"/>
      <c r="I9" s="91"/>
      <c r="J9" s="91"/>
      <c r="K9" s="91"/>
      <c r="L9" s="91"/>
    </row>
    <row r="10" spans="2:13" x14ac:dyDescent="0.25">
      <c r="E10" s="92" t="s">
        <v>7</v>
      </c>
      <c r="F10" s="93"/>
      <c r="G10" s="96" t="s">
        <v>8</v>
      </c>
      <c r="H10" s="97"/>
      <c r="I10" s="97"/>
      <c r="J10" s="97"/>
      <c r="K10" s="97"/>
      <c r="L10" s="97"/>
    </row>
    <row r="11" spans="2:13" x14ac:dyDescent="0.25">
      <c r="E11" s="89" t="s">
        <v>9</v>
      </c>
      <c r="F11" s="90"/>
      <c r="G11" s="91" t="s">
        <v>10</v>
      </c>
      <c r="H11" s="91"/>
      <c r="I11" s="91"/>
      <c r="J11" s="91"/>
      <c r="K11" s="91"/>
      <c r="L11" s="91"/>
    </row>
    <row r="12" spans="2:13" x14ac:dyDescent="0.25">
      <c r="E12" s="92" t="s">
        <v>7</v>
      </c>
      <c r="F12" s="93"/>
      <c r="G12" s="91" t="s">
        <v>11</v>
      </c>
      <c r="H12" s="91"/>
      <c r="I12" s="91"/>
      <c r="J12" s="91"/>
      <c r="K12" s="91"/>
      <c r="L12" s="91"/>
    </row>
    <row r="13" spans="2:13" x14ac:dyDescent="0.25">
      <c r="E13" s="89" t="s">
        <v>12</v>
      </c>
      <c r="F13" s="89"/>
      <c r="G13" s="94" t="s">
        <v>13</v>
      </c>
      <c r="H13" s="94"/>
      <c r="I13" s="94"/>
      <c r="J13" s="94"/>
      <c r="K13" s="94"/>
      <c r="L13" s="94"/>
    </row>
    <row r="14" spans="2:13" ht="34.5" customHeight="1" x14ac:dyDescent="0.25">
      <c r="B14" s="8" t="b">
        <f>REGULATION_METHODS&lt;&gt;"Метод сравнения аналогов"</f>
        <v>1</v>
      </c>
      <c r="E14" s="51" t="s">
        <v>14</v>
      </c>
      <c r="F14" s="51"/>
      <c r="G14" s="51"/>
      <c r="H14" s="51"/>
      <c r="I14" s="51"/>
      <c r="J14" s="51"/>
      <c r="K14" s="51"/>
      <c r="L14" s="51"/>
    </row>
    <row r="15" spans="2:13" x14ac:dyDescent="0.25">
      <c r="B15" s="8" t="e">
        <f>#REF!</f>
        <v>#REF!</v>
      </c>
      <c r="E15" s="45" t="s">
        <v>15</v>
      </c>
      <c r="F15" s="70" t="s">
        <v>16</v>
      </c>
      <c r="G15" s="71"/>
      <c r="H15" s="87" t="s">
        <v>17</v>
      </c>
      <c r="I15" s="66" t="s">
        <v>18</v>
      </c>
      <c r="J15" s="66"/>
      <c r="K15" s="66"/>
      <c r="L15" s="66"/>
    </row>
    <row r="16" spans="2:13" x14ac:dyDescent="0.25">
      <c r="B16" s="8" t="b">
        <f>B14</f>
        <v>1</v>
      </c>
      <c r="E16" s="45"/>
      <c r="F16" s="72"/>
      <c r="G16" s="73"/>
      <c r="H16" s="88"/>
      <c r="I16" s="9" t="s">
        <v>19</v>
      </c>
      <c r="J16" s="10" t="s">
        <v>20</v>
      </c>
      <c r="K16" s="11" t="s">
        <v>21</v>
      </c>
      <c r="L16" s="11" t="s">
        <v>22</v>
      </c>
    </row>
    <row r="17" spans="1:19" ht="23.25" customHeight="1" x14ac:dyDescent="0.25">
      <c r="B17" s="8" t="e">
        <f>#REF!</f>
        <v>#REF!</v>
      </c>
      <c r="E17" s="12">
        <v>1</v>
      </c>
      <c r="F17" s="59" t="s">
        <v>23</v>
      </c>
      <c r="G17" s="59"/>
      <c r="H17" s="13" t="s">
        <v>24</v>
      </c>
      <c r="I17" s="14">
        <v>766.55411328302148</v>
      </c>
      <c r="J17" s="14">
        <v>789.24411503619899</v>
      </c>
      <c r="K17" s="15">
        <v>812.60574084127029</v>
      </c>
      <c r="L17" s="15">
        <v>836.65887077017203</v>
      </c>
      <c r="S17" s="16" t="s">
        <v>25</v>
      </c>
    </row>
    <row r="18" spans="1:19" ht="28.5" customHeight="1" x14ac:dyDescent="0.25">
      <c r="B18" s="8" t="e">
        <f>#REF!</f>
        <v>#REF!</v>
      </c>
      <c r="E18" s="12" t="s">
        <v>26</v>
      </c>
      <c r="F18" s="59" t="s">
        <v>27</v>
      </c>
      <c r="G18" s="80"/>
      <c r="H18" s="13" t="s">
        <v>24</v>
      </c>
      <c r="I18" s="14">
        <v>170.35911240000001</v>
      </c>
      <c r="J18" s="14">
        <v>175.40174212704002</v>
      </c>
      <c r="K18" s="15">
        <v>180.59363369400043</v>
      </c>
      <c r="L18" s="15">
        <v>185.93920525134286</v>
      </c>
      <c r="Q18" s="17" t="s">
        <v>28</v>
      </c>
    </row>
    <row r="19" spans="1:19" x14ac:dyDescent="0.25">
      <c r="B19" s="8" t="b">
        <v>1</v>
      </c>
      <c r="E19" s="79" t="s">
        <v>29</v>
      </c>
      <c r="F19" s="79"/>
      <c r="G19" s="79"/>
      <c r="H19" s="79"/>
      <c r="I19" s="79"/>
      <c r="J19" s="79"/>
      <c r="K19" s="79"/>
      <c r="L19" s="79"/>
    </row>
    <row r="20" spans="1:19" x14ac:dyDescent="0.25">
      <c r="A20" s="8"/>
      <c r="B20" s="8" t="e">
        <f>#REF!</f>
        <v>#REF!</v>
      </c>
      <c r="C20" s="8" t="e">
        <f t="array" ref="C20">INDEX([1]Тарифы!$Y$86:$Y$108,MATCH(#REF!,[1]Тарифы!$X$86:$X$108,0))</f>
        <v>#REF!</v>
      </c>
      <c r="E20" s="45" t="s">
        <v>15</v>
      </c>
      <c r="F20" s="83" t="s">
        <v>30</v>
      </c>
      <c r="G20" s="84"/>
      <c r="H20" s="45" t="s">
        <v>17</v>
      </c>
      <c r="I20" s="66" t="s">
        <v>18</v>
      </c>
      <c r="J20" s="66"/>
      <c r="K20" s="66"/>
      <c r="L20" s="66"/>
    </row>
    <row r="21" spans="1:19" x14ac:dyDescent="0.25">
      <c r="B21" s="8" t="e">
        <f>B20</f>
        <v>#REF!</v>
      </c>
      <c r="E21" s="45"/>
      <c r="F21" s="85"/>
      <c r="G21" s="86"/>
      <c r="H21" s="45"/>
      <c r="I21" s="9" t="s">
        <v>19</v>
      </c>
      <c r="J21" s="10" t="s">
        <v>20</v>
      </c>
      <c r="K21" s="11" t="s">
        <v>21</v>
      </c>
      <c r="L21" s="11" t="s">
        <v>22</v>
      </c>
    </row>
    <row r="22" spans="1:19" ht="12.75" customHeight="1" x14ac:dyDescent="0.25">
      <c r="B22" s="8" t="e">
        <f t="array" ref="B22">AND(#REF!,INDEX([1]Тарифы!$AC$86:$AC$108,MATCH($C20,[1]Тарифы!$Y$86:$Y$108,0))&lt;&gt;"Тариф на транспортировку воды")</f>
        <v>#REF!</v>
      </c>
      <c r="E22" s="18">
        <v>1</v>
      </c>
      <c r="F22" s="59" t="s">
        <v>31</v>
      </c>
      <c r="G22" s="80"/>
      <c r="H22" s="19" t="s">
        <v>32</v>
      </c>
      <c r="I22" s="14">
        <v>97.105999999999995</v>
      </c>
      <c r="J22" s="14">
        <v>97.105999999999995</v>
      </c>
      <c r="K22" s="14">
        <v>97.105999999999995</v>
      </c>
      <c r="L22" s="14">
        <v>97.105999999999995</v>
      </c>
    </row>
    <row r="23" spans="1:19" x14ac:dyDescent="0.25">
      <c r="B23" s="8" t="e">
        <f>#REF!</f>
        <v>#REF!</v>
      </c>
      <c r="E23" s="18">
        <v>2</v>
      </c>
      <c r="F23" s="59" t="s">
        <v>33</v>
      </c>
      <c r="G23" s="80"/>
      <c r="H23" s="19" t="s">
        <v>32</v>
      </c>
      <c r="I23" s="14">
        <v>0</v>
      </c>
      <c r="J23" s="14">
        <v>0</v>
      </c>
      <c r="K23" s="14">
        <v>0</v>
      </c>
      <c r="L23" s="14">
        <v>0</v>
      </c>
    </row>
    <row r="24" spans="1:19" hidden="1" x14ac:dyDescent="0.25">
      <c r="B24" s="8" t="e">
        <f>#REF!</f>
        <v>#REF!</v>
      </c>
      <c r="E24" s="18">
        <v>3</v>
      </c>
      <c r="F24" s="59" t="s">
        <v>34</v>
      </c>
      <c r="G24" s="80"/>
      <c r="H24" s="19" t="s">
        <v>32</v>
      </c>
      <c r="I24" s="14">
        <v>97.105999999999995</v>
      </c>
      <c r="J24" s="14">
        <v>97.105999999999995</v>
      </c>
      <c r="K24" s="14">
        <v>97.105999999999995</v>
      </c>
      <c r="L24" s="14">
        <v>97.105999999999995</v>
      </c>
    </row>
    <row r="25" spans="1:19" hidden="1" x14ac:dyDescent="0.25">
      <c r="B25" s="8" t="e">
        <f>AND(#REF!,REGULATION_METHODS&lt;&gt;"Метод сравнения аналогов")</f>
        <v>#REF!</v>
      </c>
      <c r="E25" s="20" t="s">
        <v>35</v>
      </c>
      <c r="F25" s="81" t="s">
        <v>36</v>
      </c>
      <c r="G25" s="82"/>
      <c r="H25" s="19" t="s">
        <v>32</v>
      </c>
      <c r="I25" s="14">
        <v>6.7050000000000001</v>
      </c>
      <c r="J25" s="14">
        <v>6.7050000000000001</v>
      </c>
      <c r="K25" s="14">
        <v>6.7050000000000001</v>
      </c>
      <c r="L25" s="14">
        <v>6.7050000000000001</v>
      </c>
    </row>
    <row r="26" spans="1:19" hidden="1" x14ac:dyDescent="0.25">
      <c r="B26" s="8" t="e">
        <f>B25</f>
        <v>#REF!</v>
      </c>
      <c r="E26" s="20" t="s">
        <v>37</v>
      </c>
      <c r="F26" s="81" t="s">
        <v>38</v>
      </c>
      <c r="G26" s="82"/>
      <c r="H26" s="19" t="s">
        <v>32</v>
      </c>
      <c r="I26" s="14">
        <v>0</v>
      </c>
      <c r="J26" s="14">
        <v>0</v>
      </c>
      <c r="K26" s="14">
        <v>0</v>
      </c>
      <c r="L26" s="14">
        <v>0</v>
      </c>
    </row>
    <row r="27" spans="1:19" hidden="1" x14ac:dyDescent="0.25">
      <c r="B27" s="8" t="e">
        <f>B26</f>
        <v>#REF!</v>
      </c>
      <c r="E27" s="20" t="s">
        <v>39</v>
      </c>
      <c r="F27" s="81" t="s">
        <v>40</v>
      </c>
      <c r="G27" s="82"/>
      <c r="H27" s="19" t="s">
        <v>32</v>
      </c>
      <c r="I27" s="14">
        <v>90.400999999999996</v>
      </c>
      <c r="J27" s="14">
        <v>90.400999999999996</v>
      </c>
      <c r="K27" s="14">
        <v>90.400999999999996</v>
      </c>
      <c r="L27" s="14">
        <v>90.400999999999996</v>
      </c>
    </row>
    <row r="28" spans="1:19" ht="6" customHeight="1" x14ac:dyDescent="0.25">
      <c r="B28" s="8"/>
      <c r="E28" s="20"/>
      <c r="F28" s="21"/>
      <c r="G28" s="22"/>
      <c r="H28" s="19"/>
      <c r="I28" s="14"/>
      <c r="J28" s="14"/>
      <c r="K28" s="14"/>
      <c r="L28" s="14"/>
    </row>
    <row r="29" spans="1:19" ht="15" customHeight="1" x14ac:dyDescent="0.25">
      <c r="E29" s="79" t="s">
        <v>41</v>
      </c>
      <c r="F29" s="79"/>
      <c r="G29" s="79"/>
      <c r="H29" s="79"/>
      <c r="I29" s="79"/>
      <c r="J29" s="79"/>
      <c r="K29" s="79"/>
      <c r="L29" s="79"/>
    </row>
    <row r="30" spans="1:19" x14ac:dyDescent="0.25">
      <c r="E30" s="76" t="s">
        <v>15</v>
      </c>
      <c r="F30" s="70" t="s">
        <v>42</v>
      </c>
      <c r="G30" s="71"/>
      <c r="H30" s="45" t="s">
        <v>17</v>
      </c>
      <c r="I30" s="66" t="s">
        <v>18</v>
      </c>
      <c r="J30" s="66"/>
      <c r="K30" s="66"/>
      <c r="L30" s="66"/>
    </row>
    <row r="31" spans="1:19" x14ac:dyDescent="0.25">
      <c r="E31" s="76"/>
      <c r="F31" s="72"/>
      <c r="G31" s="73"/>
      <c r="H31" s="45"/>
      <c r="I31" s="18" t="s">
        <v>19</v>
      </c>
      <c r="J31" s="18" t="s">
        <v>43</v>
      </c>
      <c r="K31" s="9" t="s">
        <v>44</v>
      </c>
      <c r="L31" s="10" t="s">
        <v>45</v>
      </c>
    </row>
    <row r="32" spans="1:19" ht="23.25" customHeight="1" x14ac:dyDescent="0.25">
      <c r="E32" s="12" t="s">
        <v>46</v>
      </c>
      <c r="F32" s="59" t="s">
        <v>47</v>
      </c>
      <c r="G32" s="59"/>
      <c r="H32" s="13" t="s">
        <v>24</v>
      </c>
      <c r="I32" s="23">
        <v>1968.4387275440401</v>
      </c>
      <c r="J32" s="23">
        <v>2055.2395714925506</v>
      </c>
      <c r="K32" s="24">
        <v>2139.4915372890332</v>
      </c>
      <c r="L32" s="24">
        <v>2227.6760657023292</v>
      </c>
    </row>
    <row r="33" spans="1:12" x14ac:dyDescent="0.25">
      <c r="E33" s="12" t="s">
        <v>48</v>
      </c>
      <c r="F33" s="74" t="s">
        <v>49</v>
      </c>
      <c r="G33" s="74"/>
      <c r="H33" s="13" t="s">
        <v>24</v>
      </c>
      <c r="I33" s="23">
        <v>1205.8709131280402</v>
      </c>
      <c r="J33" s="23">
        <v>1241.5646921566304</v>
      </c>
      <c r="K33" s="23">
        <v>1278.3150070444665</v>
      </c>
      <c r="L33" s="23">
        <v>1316.1531312529828</v>
      </c>
    </row>
    <row r="34" spans="1:12" x14ac:dyDescent="0.25">
      <c r="E34" s="12" t="s">
        <v>50</v>
      </c>
      <c r="F34" s="74" t="s">
        <v>51</v>
      </c>
      <c r="G34" s="74"/>
      <c r="H34" s="13" t="s">
        <v>24</v>
      </c>
      <c r="I34" s="23">
        <v>601.57166999999993</v>
      </c>
      <c r="J34" s="23">
        <v>650.29897526999991</v>
      </c>
      <c r="K34" s="23">
        <v>691.26781071200992</v>
      </c>
      <c r="L34" s="23">
        <v>734.8176827868665</v>
      </c>
    </row>
    <row r="35" spans="1:12" ht="27.75" customHeight="1" x14ac:dyDescent="0.25">
      <c r="E35" s="75" t="s">
        <v>52</v>
      </c>
      <c r="F35" s="75"/>
      <c r="G35" s="75"/>
      <c r="H35" s="75"/>
      <c r="I35" s="75"/>
      <c r="J35" s="75"/>
      <c r="K35" s="75"/>
      <c r="L35" s="75"/>
    </row>
    <row r="36" spans="1:12" x14ac:dyDescent="0.25">
      <c r="E36" s="76" t="s">
        <v>26</v>
      </c>
      <c r="F36" s="76"/>
      <c r="G36" s="76"/>
      <c r="H36" s="76"/>
      <c r="I36" s="76"/>
      <c r="J36" s="76"/>
      <c r="K36" s="76"/>
      <c r="L36" s="76"/>
    </row>
    <row r="37" spans="1:12" ht="15" customHeight="1" x14ac:dyDescent="0.25">
      <c r="E37" s="77" t="s">
        <v>53</v>
      </c>
      <c r="F37" s="77"/>
      <c r="G37" s="77"/>
      <c r="H37" s="77"/>
      <c r="I37" s="77"/>
      <c r="J37" s="77"/>
      <c r="K37" s="77"/>
      <c r="L37" s="77"/>
    </row>
    <row r="38" spans="1:12" ht="12" customHeight="1" x14ac:dyDescent="0.25">
      <c r="E38" s="12" t="s">
        <v>15</v>
      </c>
      <c r="F38" s="66" t="s">
        <v>54</v>
      </c>
      <c r="G38" s="66"/>
      <c r="H38" s="66"/>
      <c r="I38" s="78" t="s">
        <v>55</v>
      </c>
      <c r="J38" s="78"/>
      <c r="K38" s="78"/>
      <c r="L38" s="78"/>
    </row>
    <row r="39" spans="1:12" ht="24" customHeight="1" x14ac:dyDescent="0.25">
      <c r="E39" s="12" t="s">
        <v>46</v>
      </c>
      <c r="F39" s="59" t="s">
        <v>23</v>
      </c>
      <c r="G39" s="59"/>
      <c r="H39" s="59"/>
      <c r="I39" s="68" t="s">
        <v>13</v>
      </c>
      <c r="J39" s="68"/>
      <c r="K39" s="68"/>
      <c r="L39" s="68"/>
    </row>
    <row r="40" spans="1:12" ht="27" customHeight="1" x14ac:dyDescent="0.25">
      <c r="E40" s="11">
        <v>2</v>
      </c>
      <c r="F40" s="59" t="s">
        <v>27</v>
      </c>
      <c r="G40" s="59"/>
      <c r="H40" s="59"/>
      <c r="I40" s="68"/>
      <c r="J40" s="68"/>
      <c r="K40" s="68"/>
      <c r="L40" s="68"/>
    </row>
    <row r="41" spans="1:12" ht="56.25" customHeight="1" x14ac:dyDescent="0.25">
      <c r="E41" s="69" t="s">
        <v>56</v>
      </c>
      <c r="F41" s="69"/>
      <c r="G41" s="69"/>
      <c r="H41" s="69"/>
      <c r="I41" s="69"/>
      <c r="J41" s="69"/>
      <c r="K41" s="69"/>
      <c r="L41" s="69"/>
    </row>
    <row r="42" spans="1:12" x14ac:dyDescent="0.25">
      <c r="E42" s="45" t="s">
        <v>15</v>
      </c>
      <c r="F42" s="70" t="s">
        <v>42</v>
      </c>
      <c r="G42" s="71"/>
      <c r="H42" s="45" t="s">
        <v>17</v>
      </c>
      <c r="I42" s="66" t="s">
        <v>18</v>
      </c>
      <c r="J42" s="66"/>
      <c r="K42" s="66"/>
      <c r="L42" s="66"/>
    </row>
    <row r="43" spans="1:12" x14ac:dyDescent="0.25">
      <c r="E43" s="45"/>
      <c r="F43" s="72"/>
      <c r="G43" s="73"/>
      <c r="H43" s="45"/>
      <c r="I43" s="9" t="s">
        <v>19</v>
      </c>
      <c r="J43" s="10" t="s">
        <v>20</v>
      </c>
      <c r="K43" s="11" t="s">
        <v>21</v>
      </c>
      <c r="L43" s="11" t="s">
        <v>22</v>
      </c>
    </row>
    <row r="44" spans="1:12" ht="15.75" customHeight="1" x14ac:dyDescent="0.25">
      <c r="A44" s="8"/>
      <c r="B44" s="8" t="e">
        <f>OR(B45,B46)</f>
        <v>#REF!</v>
      </c>
      <c r="C44" s="8" t="e">
        <f t="array" ref="C44">INDEX([1]Тарифы!$AB$86:$AB$108,MATCH(#REF!,[1]Тарифы!$Y$86:$Y$108,0))</f>
        <v>#REF!</v>
      </c>
      <c r="E44" s="25">
        <v>1</v>
      </c>
      <c r="F44" s="60" t="s">
        <v>57</v>
      </c>
      <c r="G44" s="67"/>
      <c r="H44" s="67"/>
      <c r="I44" s="67"/>
      <c r="J44" s="67"/>
      <c r="K44" s="67"/>
      <c r="L44" s="26"/>
    </row>
    <row r="45" spans="1:12" ht="15.75" customHeight="1" x14ac:dyDescent="0.25">
      <c r="A45" s="8"/>
      <c r="B45" s="8" t="e">
        <f>AND($C44="Водоснабжение",$C45&lt;&gt;"Тариф на транспортировку воды",$C45&lt;&gt;"Тариф на техническую воду")</f>
        <v>#REF!</v>
      </c>
      <c r="C45" s="8" t="e">
        <f t="array" ref="C45">INDEX([1]Тарифы!$AC$86:$AC$108,MATCH(#REF!,[1]Тарифы!$Y$86:$Y$108,0))</f>
        <v>#REF!</v>
      </c>
      <c r="E45" s="27" t="s">
        <v>48</v>
      </c>
      <c r="F45" s="56" t="s">
        <v>58</v>
      </c>
      <c r="G45" s="64"/>
      <c r="H45" s="28" t="s">
        <v>59</v>
      </c>
      <c r="I45" s="29">
        <v>0</v>
      </c>
      <c r="J45" s="29">
        <v>0</v>
      </c>
      <c r="K45" s="29">
        <v>0</v>
      </c>
      <c r="L45" s="29">
        <v>0</v>
      </c>
    </row>
    <row r="46" spans="1:12" ht="15.75" customHeight="1" x14ac:dyDescent="0.25">
      <c r="B46" s="8" t="e">
        <f>AND($C44="Водоснабжение",OR(region_name&lt;&gt;"Ленинградская область",$C45&lt;&gt;"Тариф на транспортировку воды"),$C45&lt;&gt;"Тариф на техническую воду")</f>
        <v>#REF!</v>
      </c>
      <c r="E46" s="13" t="s">
        <v>50</v>
      </c>
      <c r="F46" s="56" t="s">
        <v>60</v>
      </c>
      <c r="G46" s="64"/>
      <c r="H46" s="30" t="s">
        <v>59</v>
      </c>
      <c r="I46" s="29">
        <v>0</v>
      </c>
      <c r="J46" s="29">
        <v>0</v>
      </c>
      <c r="K46" s="29">
        <v>0</v>
      </c>
      <c r="L46" s="29">
        <v>0</v>
      </c>
    </row>
    <row r="47" spans="1:12" ht="15.75" customHeight="1" x14ac:dyDescent="0.25">
      <c r="B47" s="8" t="e">
        <f>B48</f>
        <v>#REF!</v>
      </c>
      <c r="E47" s="13">
        <v>2</v>
      </c>
      <c r="F47" s="60" t="s">
        <v>61</v>
      </c>
      <c r="G47" s="67"/>
      <c r="H47" s="67"/>
      <c r="I47" s="67"/>
      <c r="J47" s="67"/>
      <c r="K47" s="67"/>
      <c r="L47" s="26"/>
    </row>
    <row r="48" spans="1:12" ht="15.75" customHeight="1" x14ac:dyDescent="0.25">
      <c r="B48" s="8" t="e">
        <f>$C44="Водоснабжение"</f>
        <v>#REF!</v>
      </c>
      <c r="E48" s="13" t="s">
        <v>62</v>
      </c>
      <c r="F48" s="56" t="s">
        <v>63</v>
      </c>
      <c r="G48" s="64"/>
      <c r="H48" s="30" t="s">
        <v>64</v>
      </c>
      <c r="I48" s="29">
        <v>0</v>
      </c>
      <c r="J48" s="29">
        <v>0</v>
      </c>
      <c r="K48" s="29">
        <v>0</v>
      </c>
      <c r="L48" s="29">
        <v>0</v>
      </c>
    </row>
    <row r="49" spans="1:12" ht="15.75" customHeight="1" x14ac:dyDescent="0.25">
      <c r="B49" s="8" t="e">
        <f>OR(B50,#REF!)</f>
        <v>#REF!</v>
      </c>
      <c r="E49" s="13">
        <v>3</v>
      </c>
      <c r="F49" s="60" t="s">
        <v>65</v>
      </c>
      <c r="G49" s="67"/>
      <c r="H49" s="67"/>
      <c r="I49" s="67"/>
      <c r="J49" s="67"/>
      <c r="K49" s="67"/>
      <c r="L49" s="26"/>
    </row>
    <row r="50" spans="1:12" ht="15.75" customHeight="1" x14ac:dyDescent="0.25">
      <c r="B50" s="8" t="e">
        <f>$C44="Водоснабжение"</f>
        <v>#REF!</v>
      </c>
      <c r="E50" s="13" t="s">
        <v>35</v>
      </c>
      <c r="F50" s="56" t="s">
        <v>66</v>
      </c>
      <c r="G50" s="64"/>
      <c r="H50" s="30" t="s">
        <v>59</v>
      </c>
      <c r="I50" s="29">
        <v>0</v>
      </c>
      <c r="J50" s="29">
        <v>0</v>
      </c>
      <c r="K50" s="29">
        <v>0</v>
      </c>
      <c r="L50" s="29">
        <v>0</v>
      </c>
    </row>
    <row r="51" spans="1:12" ht="15.75" customHeight="1" x14ac:dyDescent="0.25">
      <c r="B51" s="8" t="e">
        <f>#REF!="Водоотведение"</f>
        <v>#REF!</v>
      </c>
      <c r="E51" s="31" t="s">
        <v>37</v>
      </c>
      <c r="F51" s="56" t="s">
        <v>67</v>
      </c>
      <c r="G51" s="64"/>
      <c r="H51" s="30" t="s">
        <v>68</v>
      </c>
      <c r="I51" s="29">
        <v>0.69999999999999984</v>
      </c>
      <c r="J51" s="29">
        <v>0.7</v>
      </c>
      <c r="K51" s="29">
        <v>0.7</v>
      </c>
      <c r="L51" s="29">
        <v>0.7</v>
      </c>
    </row>
    <row r="52" spans="1:12" ht="15.75" hidden="1" customHeight="1" x14ac:dyDescent="0.25">
      <c r="B52" s="8"/>
      <c r="E52" s="31"/>
      <c r="F52" s="32"/>
      <c r="G52" s="33"/>
      <c r="H52" s="30"/>
      <c r="I52" s="29"/>
      <c r="J52" s="29"/>
      <c r="K52" s="29"/>
      <c r="L52" s="29"/>
    </row>
    <row r="53" spans="1:12" ht="43.5" customHeight="1" x14ac:dyDescent="0.25">
      <c r="B53" s="8" t="b">
        <v>1</v>
      </c>
      <c r="E53" s="51" t="s">
        <v>69</v>
      </c>
      <c r="F53" s="51"/>
      <c r="G53" s="51"/>
      <c r="H53" s="51"/>
      <c r="I53" s="51"/>
      <c r="J53" s="51"/>
      <c r="K53" s="51"/>
      <c r="L53" s="51"/>
    </row>
    <row r="54" spans="1:12" x14ac:dyDescent="0.25">
      <c r="B54" s="8" t="b">
        <v>1</v>
      </c>
      <c r="E54" s="65" t="s">
        <v>15</v>
      </c>
      <c r="F54" s="45" t="s">
        <v>42</v>
      </c>
      <c r="G54" s="45"/>
      <c r="H54" s="45"/>
      <c r="I54" s="66" t="s">
        <v>18</v>
      </c>
      <c r="J54" s="66"/>
      <c r="K54" s="66"/>
      <c r="L54" s="66"/>
    </row>
    <row r="55" spans="1:12" x14ac:dyDescent="0.25">
      <c r="B55" s="8" t="b">
        <v>1</v>
      </c>
      <c r="E55" s="65"/>
      <c r="F55" s="45"/>
      <c r="G55" s="45"/>
      <c r="H55" s="45"/>
      <c r="I55" s="9" t="s">
        <v>19</v>
      </c>
      <c r="J55" s="10" t="s">
        <v>20</v>
      </c>
      <c r="K55" s="11" t="s">
        <v>21</v>
      </c>
      <c r="L55" s="11" t="s">
        <v>22</v>
      </c>
    </row>
    <row r="56" spans="1:12" ht="13.5" customHeight="1" x14ac:dyDescent="0.25">
      <c r="A56" s="8"/>
      <c r="B56" s="8" t="e">
        <f>B44</f>
        <v>#REF!</v>
      </c>
      <c r="C56" s="8" t="e">
        <f t="array" ref="C56">INDEX([1]Тарифы!$AB$86:$AB$108,MATCH($C57,[1]Тарифы!$Y$86:$Y$108,0))</f>
        <v>#REF!</v>
      </c>
      <c r="E56" s="25">
        <v>1</v>
      </c>
      <c r="F56" s="60" t="s">
        <v>57</v>
      </c>
      <c r="G56" s="60"/>
      <c r="H56" s="60"/>
      <c r="I56" s="60"/>
      <c r="J56" s="60"/>
      <c r="K56" s="60"/>
      <c r="L56" s="60"/>
    </row>
    <row r="57" spans="1:12" ht="13.5" customHeight="1" x14ac:dyDescent="0.25">
      <c r="A57" s="8"/>
      <c r="B57" s="8" t="e">
        <f>B45</f>
        <v>#REF!</v>
      </c>
      <c r="C57" s="8" t="e">
        <f t="array" ref="C57">INDEX([1]Тарифы!$Y$86:$Y$108,MATCH(#REF!,[1]Тарифы!$X$86:$X$108,0))</f>
        <v>#REF!</v>
      </c>
      <c r="E57" s="27" t="s">
        <v>48</v>
      </c>
      <c r="F57" s="61" t="s">
        <v>58</v>
      </c>
      <c r="G57" s="62"/>
      <c r="H57" s="30" t="s">
        <v>59</v>
      </c>
      <c r="I57" s="14">
        <v>0</v>
      </c>
      <c r="J57" s="14">
        <v>0</v>
      </c>
      <c r="K57" s="14">
        <v>0</v>
      </c>
      <c r="L57" s="14">
        <v>0</v>
      </c>
    </row>
    <row r="58" spans="1:12" ht="13.5" customHeight="1" x14ac:dyDescent="0.25">
      <c r="B58" s="8" t="e">
        <f>B57</f>
        <v>#REF!</v>
      </c>
      <c r="E58" s="13"/>
      <c r="F58" s="58" t="s">
        <v>70</v>
      </c>
      <c r="G58" s="58"/>
      <c r="H58" s="34"/>
      <c r="I58" s="14" t="s">
        <v>71</v>
      </c>
      <c r="J58" s="14">
        <v>0</v>
      </c>
      <c r="K58" s="14">
        <v>0</v>
      </c>
      <c r="L58" s="14">
        <v>0</v>
      </c>
    </row>
    <row r="59" spans="1:12" ht="13.5" customHeight="1" x14ac:dyDescent="0.25">
      <c r="B59" s="8" t="e">
        <f>B46</f>
        <v>#REF!</v>
      </c>
      <c r="E59" s="13" t="s">
        <v>50</v>
      </c>
      <c r="F59" s="63" t="s">
        <v>60</v>
      </c>
      <c r="G59" s="63"/>
      <c r="H59" s="30" t="s">
        <v>59</v>
      </c>
      <c r="I59" s="14">
        <v>0</v>
      </c>
      <c r="J59" s="14">
        <v>0</v>
      </c>
      <c r="K59" s="14">
        <v>0</v>
      </c>
      <c r="L59" s="14">
        <v>0</v>
      </c>
    </row>
    <row r="60" spans="1:12" ht="13.5" customHeight="1" x14ac:dyDescent="0.25">
      <c r="B60" s="8" t="e">
        <f>B59</f>
        <v>#REF!</v>
      </c>
      <c r="E60" s="13"/>
      <c r="F60" s="58" t="s">
        <v>70</v>
      </c>
      <c r="G60" s="58"/>
      <c r="H60" s="34"/>
      <c r="I60" s="14" t="s">
        <v>71</v>
      </c>
      <c r="J60" s="14">
        <v>0</v>
      </c>
      <c r="K60" s="14">
        <v>0</v>
      </c>
      <c r="L60" s="14">
        <v>0</v>
      </c>
    </row>
    <row r="61" spans="1:12" ht="13.5" customHeight="1" x14ac:dyDescent="0.25">
      <c r="B61" s="8" t="e">
        <f>B47</f>
        <v>#REF!</v>
      </c>
      <c r="E61" s="13">
        <v>2</v>
      </c>
      <c r="F61" s="59" t="s">
        <v>61</v>
      </c>
      <c r="G61" s="59"/>
      <c r="H61" s="59"/>
      <c r="I61" s="59"/>
      <c r="J61" s="59"/>
      <c r="K61" s="59"/>
      <c r="L61" s="59"/>
    </row>
    <row r="62" spans="1:12" ht="13.5" customHeight="1" x14ac:dyDescent="0.25">
      <c r="B62" s="8" t="e">
        <f>B48</f>
        <v>#REF!</v>
      </c>
      <c r="E62" s="13" t="s">
        <v>62</v>
      </c>
      <c r="F62" s="56" t="s">
        <v>63</v>
      </c>
      <c r="G62" s="57"/>
      <c r="H62" s="30" t="s">
        <v>59</v>
      </c>
      <c r="I62" s="14">
        <v>0</v>
      </c>
      <c r="J62" s="14">
        <v>0</v>
      </c>
      <c r="K62" s="14">
        <v>0</v>
      </c>
      <c r="L62" s="14">
        <v>0</v>
      </c>
    </row>
    <row r="63" spans="1:12" ht="13.5" customHeight="1" x14ac:dyDescent="0.25">
      <c r="B63" s="8" t="e">
        <f>B62</f>
        <v>#REF!</v>
      </c>
      <c r="E63" s="13"/>
      <c r="F63" s="58" t="s">
        <v>70</v>
      </c>
      <c r="G63" s="58"/>
      <c r="H63" s="34"/>
      <c r="I63" s="14" t="s">
        <v>71</v>
      </c>
      <c r="J63" s="14">
        <v>0</v>
      </c>
      <c r="K63" s="14">
        <v>0</v>
      </c>
      <c r="L63" s="14">
        <v>0</v>
      </c>
    </row>
    <row r="64" spans="1:12" ht="13.5" customHeight="1" x14ac:dyDescent="0.25">
      <c r="B64" s="8" t="e">
        <f>B49</f>
        <v>#REF!</v>
      </c>
      <c r="E64" s="13">
        <v>3</v>
      </c>
      <c r="F64" s="59" t="s">
        <v>65</v>
      </c>
      <c r="G64" s="59"/>
      <c r="H64" s="59"/>
      <c r="I64" s="59"/>
      <c r="J64" s="59"/>
      <c r="K64" s="59"/>
      <c r="L64" s="59"/>
    </row>
    <row r="65" spans="2:12" ht="13.5" customHeight="1" x14ac:dyDescent="0.25">
      <c r="B65" s="8" t="e">
        <f>B50</f>
        <v>#REF!</v>
      </c>
      <c r="E65" s="13" t="s">
        <v>35</v>
      </c>
      <c r="F65" s="56" t="s">
        <v>66</v>
      </c>
      <c r="G65" s="57"/>
      <c r="H65" s="30" t="s">
        <v>59</v>
      </c>
      <c r="I65" s="14">
        <v>0</v>
      </c>
      <c r="J65" s="14">
        <v>0</v>
      </c>
      <c r="K65" s="14">
        <v>0</v>
      </c>
      <c r="L65" s="14">
        <v>0</v>
      </c>
    </row>
    <row r="66" spans="2:12" ht="13.5" customHeight="1" x14ac:dyDescent="0.25">
      <c r="B66" s="8" t="e">
        <f>B65</f>
        <v>#REF!</v>
      </c>
      <c r="E66" s="35"/>
      <c r="F66" s="35" t="s">
        <v>70</v>
      </c>
      <c r="G66" s="35"/>
      <c r="H66" s="34"/>
      <c r="I66" s="14" t="s">
        <v>71</v>
      </c>
      <c r="J66" s="14">
        <v>0</v>
      </c>
      <c r="K66" s="14">
        <v>0</v>
      </c>
      <c r="L66" s="14">
        <v>0</v>
      </c>
    </row>
    <row r="67" spans="2:12" ht="13.5" customHeight="1" x14ac:dyDescent="0.25">
      <c r="B67" s="8" t="e">
        <f>#REF!</f>
        <v>#REF!</v>
      </c>
      <c r="E67" s="31" t="s">
        <v>37</v>
      </c>
      <c r="F67" s="56" t="s">
        <v>67</v>
      </c>
      <c r="G67" s="57"/>
      <c r="H67" s="30" t="s">
        <v>59</v>
      </c>
      <c r="I67" s="14">
        <v>0.69999999999999984</v>
      </c>
      <c r="J67" s="14">
        <v>0.7</v>
      </c>
      <c r="K67" s="14">
        <v>0.7</v>
      </c>
      <c r="L67" s="14">
        <v>0.7</v>
      </c>
    </row>
    <row r="68" spans="2:12" ht="13.5" customHeight="1" x14ac:dyDescent="0.25">
      <c r="B68" s="8" t="e">
        <f>B67</f>
        <v>#REF!</v>
      </c>
      <c r="E68" s="31"/>
      <c r="F68" s="58" t="s">
        <v>70</v>
      </c>
      <c r="G68" s="58"/>
      <c r="H68" s="34"/>
      <c r="I68" s="14" t="s">
        <v>71</v>
      </c>
      <c r="J68" s="14">
        <v>1.5860328923216526E-14</v>
      </c>
      <c r="K68" s="14">
        <v>0</v>
      </c>
      <c r="L68" s="14">
        <v>0</v>
      </c>
    </row>
    <row r="69" spans="2:12" ht="13.5" customHeight="1" x14ac:dyDescent="0.25">
      <c r="B69" s="8"/>
      <c r="E69" s="52" t="s">
        <v>72</v>
      </c>
      <c r="F69" s="52"/>
      <c r="G69" s="52"/>
      <c r="H69" s="52"/>
      <c r="I69" s="52"/>
      <c r="J69" s="52"/>
      <c r="K69" s="52"/>
      <c r="L69" s="52"/>
    </row>
    <row r="70" spans="2:12" ht="15.75" customHeight="1" x14ac:dyDescent="0.25">
      <c r="E70" s="51" t="s">
        <v>73</v>
      </c>
      <c r="F70" s="51"/>
      <c r="G70" s="51"/>
      <c r="H70" s="51"/>
      <c r="I70" s="51"/>
      <c r="J70" s="51"/>
      <c r="K70" s="51"/>
      <c r="L70" s="51"/>
    </row>
    <row r="71" spans="2:12" ht="21.75" customHeight="1" x14ac:dyDescent="0.25">
      <c r="E71" s="36" t="s">
        <v>15</v>
      </c>
      <c r="F71" s="53" t="s">
        <v>42</v>
      </c>
      <c r="G71" s="53"/>
      <c r="H71" s="18" t="s">
        <v>17</v>
      </c>
      <c r="I71" s="37" t="s">
        <v>74</v>
      </c>
      <c r="J71" s="37" t="s">
        <v>75</v>
      </c>
      <c r="K71" s="54" t="s">
        <v>76</v>
      </c>
      <c r="L71" s="54"/>
    </row>
    <row r="72" spans="2:12" ht="12.75" customHeight="1" x14ac:dyDescent="0.25">
      <c r="E72" s="36" t="s">
        <v>46</v>
      </c>
      <c r="F72" s="49" t="s">
        <v>77</v>
      </c>
      <c r="G72" s="49"/>
      <c r="H72" s="18"/>
      <c r="I72" s="38">
        <v>0</v>
      </c>
      <c r="J72" s="38">
        <v>0</v>
      </c>
      <c r="K72" s="55" t="s">
        <v>78</v>
      </c>
      <c r="L72" s="55"/>
    </row>
    <row r="73" spans="2:12" ht="11.25" customHeight="1" x14ac:dyDescent="0.25">
      <c r="E73" s="36" t="s">
        <v>48</v>
      </c>
      <c r="F73" s="49" t="s">
        <v>79</v>
      </c>
      <c r="G73" s="49"/>
      <c r="H73" s="36" t="s">
        <v>24</v>
      </c>
      <c r="I73" s="39">
        <v>0</v>
      </c>
      <c r="J73" s="39">
        <v>0</v>
      </c>
      <c r="K73" s="55"/>
      <c r="L73" s="55"/>
    </row>
    <row r="74" spans="2:12" x14ac:dyDescent="0.25">
      <c r="E74" s="36" t="s">
        <v>80</v>
      </c>
      <c r="F74" s="49" t="s">
        <v>81</v>
      </c>
      <c r="G74" s="49"/>
      <c r="H74" s="36" t="s">
        <v>24</v>
      </c>
      <c r="I74" s="39">
        <v>0</v>
      </c>
      <c r="J74" s="39">
        <v>0</v>
      </c>
      <c r="K74" s="55"/>
      <c r="L74" s="55"/>
    </row>
    <row r="75" spans="2:12" x14ac:dyDescent="0.25">
      <c r="E75" s="36" t="s">
        <v>82</v>
      </c>
      <c r="F75" s="49" t="s">
        <v>83</v>
      </c>
      <c r="G75" s="49"/>
      <c r="H75" s="36" t="s">
        <v>24</v>
      </c>
      <c r="I75" s="39">
        <v>0</v>
      </c>
      <c r="J75" s="39">
        <v>0</v>
      </c>
      <c r="K75" s="55"/>
      <c r="L75" s="55"/>
    </row>
    <row r="76" spans="2:12" x14ac:dyDescent="0.25">
      <c r="E76" s="36" t="s">
        <v>50</v>
      </c>
      <c r="F76" s="49" t="s">
        <v>84</v>
      </c>
      <c r="G76" s="49"/>
      <c r="H76" s="36" t="s">
        <v>24</v>
      </c>
      <c r="I76" s="39">
        <v>0</v>
      </c>
      <c r="J76" s="39">
        <v>0</v>
      </c>
      <c r="K76" s="55"/>
      <c r="L76" s="55"/>
    </row>
    <row r="77" spans="2:12" x14ac:dyDescent="0.25">
      <c r="E77" s="36" t="s">
        <v>26</v>
      </c>
      <c r="F77" s="49" t="s">
        <v>85</v>
      </c>
      <c r="G77" s="49"/>
      <c r="H77" s="36" t="s">
        <v>86</v>
      </c>
      <c r="I77" s="40">
        <v>0</v>
      </c>
      <c r="J77" s="40">
        <v>0</v>
      </c>
      <c r="K77" s="55"/>
      <c r="L77" s="55"/>
    </row>
    <row r="78" spans="2:12" ht="12.75" customHeight="1" x14ac:dyDescent="0.25">
      <c r="E78" s="36" t="s">
        <v>72</v>
      </c>
      <c r="F78" s="49" t="s">
        <v>87</v>
      </c>
      <c r="G78" s="49"/>
      <c r="H78" s="49"/>
      <c r="I78" s="49"/>
      <c r="J78" s="49"/>
      <c r="K78" s="49"/>
      <c r="L78" s="49"/>
    </row>
    <row r="79" spans="2:12" x14ac:dyDescent="0.25">
      <c r="E79" s="36" t="s">
        <v>35</v>
      </c>
      <c r="F79" s="50" t="s">
        <v>58</v>
      </c>
      <c r="G79" s="50"/>
      <c r="H79" s="36" t="s">
        <v>59</v>
      </c>
      <c r="I79" s="40">
        <v>0</v>
      </c>
      <c r="J79" s="40">
        <v>0</v>
      </c>
      <c r="K79" s="40">
        <v>0</v>
      </c>
      <c r="L79" s="40">
        <v>0</v>
      </c>
    </row>
    <row r="80" spans="2:12" x14ac:dyDescent="0.25">
      <c r="E80" s="36" t="s">
        <v>37</v>
      </c>
      <c r="F80" s="50" t="s">
        <v>60</v>
      </c>
      <c r="G80" s="50"/>
      <c r="H80" s="36" t="s">
        <v>59</v>
      </c>
      <c r="I80" s="40">
        <v>0</v>
      </c>
      <c r="J80" s="40">
        <v>0</v>
      </c>
      <c r="K80" s="40">
        <v>0</v>
      </c>
      <c r="L80" s="40">
        <v>0</v>
      </c>
    </row>
    <row r="81" spans="5:12" ht="17.25" customHeight="1" x14ac:dyDescent="0.25">
      <c r="E81" s="36" t="s">
        <v>39</v>
      </c>
      <c r="F81" s="50" t="s">
        <v>63</v>
      </c>
      <c r="G81" s="50"/>
      <c r="H81" s="36" t="s">
        <v>59</v>
      </c>
      <c r="I81" s="40">
        <v>0</v>
      </c>
      <c r="J81" s="40">
        <v>0</v>
      </c>
      <c r="K81" s="40">
        <v>0</v>
      </c>
      <c r="L81" s="40">
        <v>0</v>
      </c>
    </row>
    <row r="82" spans="5:12" ht="12" customHeight="1" x14ac:dyDescent="0.25">
      <c r="E82" s="51" t="s">
        <v>88</v>
      </c>
      <c r="F82" s="51"/>
      <c r="G82" s="51"/>
      <c r="H82" s="51"/>
      <c r="I82" s="51"/>
      <c r="J82" s="51"/>
      <c r="K82" s="51"/>
      <c r="L82" s="51"/>
    </row>
    <row r="83" spans="5:12" x14ac:dyDescent="0.25">
      <c r="E83" s="45" t="s">
        <v>15</v>
      </c>
      <c r="F83" s="45" t="s">
        <v>89</v>
      </c>
      <c r="G83" s="46"/>
      <c r="H83" s="45" t="s">
        <v>17</v>
      </c>
      <c r="I83" s="45" t="s">
        <v>18</v>
      </c>
      <c r="J83" s="47"/>
      <c r="K83" s="47"/>
      <c r="L83" s="47"/>
    </row>
    <row r="84" spans="5:12" x14ac:dyDescent="0.25">
      <c r="E84" s="45"/>
      <c r="F84" s="46"/>
      <c r="G84" s="46"/>
      <c r="H84" s="46"/>
      <c r="I84" s="9" t="s">
        <v>19</v>
      </c>
      <c r="J84" s="10" t="s">
        <v>20</v>
      </c>
      <c r="K84" s="11" t="s">
        <v>21</v>
      </c>
      <c r="L84" s="11" t="s">
        <v>22</v>
      </c>
    </row>
    <row r="85" spans="5:12" ht="14.25" customHeight="1" x14ac:dyDescent="0.25">
      <c r="E85" s="11">
        <v>1</v>
      </c>
      <c r="F85" s="48" t="s">
        <v>90</v>
      </c>
      <c r="G85" s="48"/>
      <c r="H85" s="41" t="s">
        <v>24</v>
      </c>
      <c r="I85" s="11" t="s">
        <v>71</v>
      </c>
      <c r="J85" s="11" t="s">
        <v>71</v>
      </c>
      <c r="K85" s="11" t="s">
        <v>71</v>
      </c>
      <c r="L85" s="11" t="s">
        <v>71</v>
      </c>
    </row>
    <row r="86" spans="5:12" ht="14.25" customHeight="1" x14ac:dyDescent="0.25">
      <c r="E86" s="42"/>
      <c r="F86" s="43"/>
      <c r="G86" s="43"/>
      <c r="H86" s="44"/>
      <c r="I86" s="42"/>
      <c r="J86" s="42"/>
      <c r="K86" s="42"/>
      <c r="L86" s="42"/>
    </row>
    <row r="87" spans="5:12" ht="14.25" customHeight="1" x14ac:dyDescent="0.25">
      <c r="E87" s="42"/>
      <c r="F87" s="43"/>
      <c r="G87" s="43"/>
      <c r="H87" s="44"/>
      <c r="I87" s="42"/>
      <c r="J87" s="42"/>
      <c r="K87" s="42"/>
      <c r="L87" s="42"/>
    </row>
    <row r="88" spans="5:12" ht="14.25" customHeight="1" x14ac:dyDescent="0.25">
      <c r="E88" s="42"/>
      <c r="F88" s="43"/>
      <c r="G88" s="43"/>
      <c r="H88" s="44"/>
      <c r="I88" s="42"/>
      <c r="J88" s="42"/>
      <c r="K88" s="42"/>
      <c r="L88" s="42"/>
    </row>
    <row r="92" spans="5:12" x14ac:dyDescent="0.25">
      <c r="G92" s="1" t="s">
        <v>91</v>
      </c>
    </row>
  </sheetData>
  <mergeCells count="97">
    <mergeCell ref="E7:L7"/>
    <mergeCell ref="E8:L8"/>
    <mergeCell ref="E9:F9"/>
    <mergeCell ref="G9:L9"/>
    <mergeCell ref="E10:F10"/>
    <mergeCell ref="G10:L10"/>
    <mergeCell ref="F17:G17"/>
    <mergeCell ref="E11:F11"/>
    <mergeCell ref="G11:L11"/>
    <mergeCell ref="E12:F12"/>
    <mergeCell ref="G12:L12"/>
    <mergeCell ref="E13:F13"/>
    <mergeCell ref="G13:L13"/>
    <mergeCell ref="E14:L14"/>
    <mergeCell ref="E15:E16"/>
    <mergeCell ref="F15:G16"/>
    <mergeCell ref="H15:H16"/>
    <mergeCell ref="I15:L15"/>
    <mergeCell ref="F27:G27"/>
    <mergeCell ref="F18:G18"/>
    <mergeCell ref="E19:L19"/>
    <mergeCell ref="E20:E21"/>
    <mergeCell ref="F20:G21"/>
    <mergeCell ref="H20:H21"/>
    <mergeCell ref="I20:L20"/>
    <mergeCell ref="F22:G22"/>
    <mergeCell ref="F23:G23"/>
    <mergeCell ref="F24:G24"/>
    <mergeCell ref="F25:G25"/>
    <mergeCell ref="F26:G26"/>
    <mergeCell ref="F38:H38"/>
    <mergeCell ref="I38:L38"/>
    <mergeCell ref="E29:L29"/>
    <mergeCell ref="E30:E31"/>
    <mergeCell ref="F30:G31"/>
    <mergeCell ref="H30:H31"/>
    <mergeCell ref="I30:L30"/>
    <mergeCell ref="F32:G32"/>
    <mergeCell ref="F33:G33"/>
    <mergeCell ref="F34:G34"/>
    <mergeCell ref="E35:L35"/>
    <mergeCell ref="E36:L36"/>
    <mergeCell ref="E37:L37"/>
    <mergeCell ref="F49:K49"/>
    <mergeCell ref="F39:H39"/>
    <mergeCell ref="I39:L40"/>
    <mergeCell ref="F40:H40"/>
    <mergeCell ref="E41:L41"/>
    <mergeCell ref="E42:E43"/>
    <mergeCell ref="F42:G43"/>
    <mergeCell ref="H42:H43"/>
    <mergeCell ref="I42:L42"/>
    <mergeCell ref="F44:K44"/>
    <mergeCell ref="F45:G45"/>
    <mergeCell ref="F46:G46"/>
    <mergeCell ref="F47:K47"/>
    <mergeCell ref="F48:G48"/>
    <mergeCell ref="F50:G50"/>
    <mergeCell ref="F51:G51"/>
    <mergeCell ref="E53:L53"/>
    <mergeCell ref="E54:E55"/>
    <mergeCell ref="F54:G55"/>
    <mergeCell ref="H54:H55"/>
    <mergeCell ref="I54:L54"/>
    <mergeCell ref="F68:G68"/>
    <mergeCell ref="F56:L56"/>
    <mergeCell ref="F57:G57"/>
    <mergeCell ref="F58:G58"/>
    <mergeCell ref="F59:G59"/>
    <mergeCell ref="F60:G60"/>
    <mergeCell ref="F61:L61"/>
    <mergeCell ref="F62:G62"/>
    <mergeCell ref="F63:G63"/>
    <mergeCell ref="F64:L64"/>
    <mergeCell ref="F65:G65"/>
    <mergeCell ref="F67:G67"/>
    <mergeCell ref="E82:L82"/>
    <mergeCell ref="E69:L69"/>
    <mergeCell ref="E70:L70"/>
    <mergeCell ref="F71:G71"/>
    <mergeCell ref="K71:L71"/>
    <mergeCell ref="F72:G72"/>
    <mergeCell ref="K72:L77"/>
    <mergeCell ref="F73:G73"/>
    <mergeCell ref="F74:G74"/>
    <mergeCell ref="F75:G75"/>
    <mergeCell ref="F76:G76"/>
    <mergeCell ref="F77:G77"/>
    <mergeCell ref="F78:L78"/>
    <mergeCell ref="F79:G79"/>
    <mergeCell ref="F80:G80"/>
    <mergeCell ref="F81:G81"/>
    <mergeCell ref="E83:E84"/>
    <mergeCell ref="F83:G84"/>
    <mergeCell ref="H83:H84"/>
    <mergeCell ref="I83:L83"/>
    <mergeCell ref="F85:G8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2026-05-22T13:45:56Z</dcterms:modified>
</cp:coreProperties>
</file>