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/>
  <mc:AlternateContent xmlns:mc="http://schemas.openxmlformats.org/markup-compatibility/2006">
    <mc:Choice Requires="x15">
      <x15ac:absPath xmlns:x15ac="http://schemas.microsoft.com/office/spreadsheetml/2010/11/ac" url="P:\Правление РСТ\Правления 2025\12. Декабрь\19.12.2025\Решения от 19.12.2025 ворд\"/>
    </mc:Choice>
  </mc:AlternateContent>
  <xr:revisionPtr revIDLastSave="0" documentId="8_{54F8B92C-238D-4A47-9A25-AAE7A8DF3F0F}" xr6:coauthVersionLast="37" xr6:coauthVersionMax="3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externalReferences>
    <externalReference r:id="rId2"/>
    <externalReference r:id="rId3"/>
  </externalReferences>
  <definedNames>
    <definedName name="REGULATION_METHODS">[1]Титульный!$AD$62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8" i="1" l="1"/>
  <c r="F68" i="1"/>
  <c r="H67" i="1"/>
  <c r="F67" i="1"/>
  <c r="H66" i="1"/>
  <c r="F66" i="1"/>
  <c r="H65" i="1"/>
  <c r="F65" i="1"/>
  <c r="F60" i="1"/>
  <c r="C50" i="1" a="1"/>
  <c r="C50" i="1" s="1"/>
  <c r="B48" i="1"/>
  <c r="F43" i="1"/>
  <c r="F42" i="1"/>
  <c r="I41" i="1"/>
  <c r="F41" i="1"/>
  <c r="F37" i="1"/>
  <c r="F63" i="1" s="1"/>
  <c r="F36" i="1"/>
  <c r="F62" i="1" s="1"/>
  <c r="F35" i="1"/>
  <c r="F61" i="1" s="1"/>
  <c r="F34" i="1"/>
  <c r="F33" i="1"/>
  <c r="F59" i="1" s="1"/>
  <c r="F32" i="1"/>
  <c r="F58" i="1" s="1"/>
  <c r="F31" i="1"/>
  <c r="F57" i="1" s="1"/>
  <c r="B25" i="1"/>
  <c r="C24" i="1" a="1"/>
  <c r="C24" i="1" s="1"/>
  <c r="B24" i="1"/>
  <c r="B21" i="1"/>
  <c r="B18" i="1"/>
  <c r="B17" i="1"/>
  <c r="B19" i="1" s="1"/>
  <c r="C48" i="1" l="1" a="1"/>
  <c r="C48" i="1" s="1"/>
  <c r="C49" i="1" a="1"/>
  <c r="C49" i="1" s="1"/>
  <c r="B49" i="1" l="1"/>
  <c r="B50" i="1" s="1"/>
  <c r="B51" i="1" s="1"/>
</calcChain>
</file>

<file path=xl/sharedStrings.xml><?xml version="1.0" encoding="utf-8"?>
<sst xmlns="http://schemas.openxmlformats.org/spreadsheetml/2006/main" count="207" uniqueCount="88">
  <si>
    <t>Приложение № 2</t>
  </si>
  <si>
    <t>к решению правления</t>
  </si>
  <si>
    <t>РСТ Кировской области</t>
  </si>
  <si>
    <t>от 20.12.2023 № 45/26-тко-2024</t>
  </si>
  <si>
    <t>Производственная программа регионального оператора по обращению с твердыми коммунальными отходами АО "Куприт" на 2024-2028 годы</t>
  </si>
  <si>
    <t>Раздел 1. Паспорт производственной программы</t>
  </si>
  <si>
    <t xml:space="preserve">Регулируемая организация </t>
  </si>
  <si>
    <t>Акционерное общество "Куприт"</t>
  </si>
  <si>
    <t>Местонахождение</t>
  </si>
  <si>
    <t>610035, Кировская область, город Киров, улица Пугачева, дом 1б, эт/пом 3/2-11</t>
  </si>
  <si>
    <t>Уполномоченный орган регулирования</t>
  </si>
  <si>
    <t>Региональная служба по тарифам Кировской области</t>
  </si>
  <si>
    <t>г. Киров, ул. Всесвятская, д.23</t>
  </si>
  <si>
    <t>Период реализации производственной программы</t>
  </si>
  <si>
    <t>с 01.01.2024 по 31.12.2028</t>
  </si>
  <si>
    <t>Раздел 2. Перечень мероприятий производственной программы</t>
  </si>
  <si>
    <t>№</t>
  </si>
  <si>
    <t>Наименование</t>
  </si>
  <si>
    <t>Единица измерения</t>
  </si>
  <si>
    <t>Величина показателя</t>
  </si>
  <si>
    <t>2024 год</t>
  </si>
  <si>
    <t>2025 год</t>
  </si>
  <si>
    <t>2026 год</t>
  </si>
  <si>
    <t>2027 год</t>
  </si>
  <si>
    <t>2028 год</t>
  </si>
  <si>
    <t>Примечание</t>
  </si>
  <si>
    <t xml:space="preserve">Мероприятия по ремонту объектов </t>
  </si>
  <si>
    <t>тыс.руб.</t>
  </si>
  <si>
    <t>-</t>
  </si>
  <si>
    <t>1.1</t>
  </si>
  <si>
    <t>текущая эксплуатация объектов</t>
  </si>
  <si>
    <t>1.2</t>
  </si>
  <si>
    <t>текущий и (или) капитальный ремонт объектов</t>
  </si>
  <si>
    <t>Раздел 3. Планируемый объем обрабатываемых, обезвреживаемых и захораниваемых твердых коммунальных отходов</t>
  </si>
  <si>
    <t>Показатели производственной деятельности</t>
  </si>
  <si>
    <t>Планируемый объем твердых коммунальных отходов</t>
  </si>
  <si>
    <t>тыс. куб.м</t>
  </si>
  <si>
    <t>Раздел 4. Объем финансовых потребностей, необходимых для реализации производственной программы</t>
  </si>
  <si>
    <t>Наименование показателя</t>
  </si>
  <si>
    <t>2026 год*</t>
  </si>
  <si>
    <t>2027 год*</t>
  </si>
  <si>
    <t>2028 год*</t>
  </si>
  <si>
    <t>1</t>
  </si>
  <si>
    <t>Финансовые потребности за счет тарифных источников, в том числе:</t>
  </si>
  <si>
    <t>1.3</t>
  </si>
  <si>
    <t>1.4</t>
  </si>
  <si>
    <t>1.5</t>
  </si>
  <si>
    <t>1.6</t>
  </si>
  <si>
    <t>1.7</t>
  </si>
  <si>
    <t xml:space="preserve">   * финансовые потребности на 2027-2028 годы определены исходя из объема финансовой потребности  2024 года с учетом параметров прогноза социально-экономического развития Российской Федерации.</t>
  </si>
  <si>
    <t>Раздел 5. График реализации мероприятий производственной программы</t>
  </si>
  <si>
    <t>Наименование мероприятия</t>
  </si>
  <si>
    <t>Период реализации</t>
  </si>
  <si>
    <t>2</t>
  </si>
  <si>
    <t>3</t>
  </si>
  <si>
    <t>Раздел 6. Плановые и фактические значения показателей эффективности объектов</t>
  </si>
  <si>
    <t>Показатели эффективности объекта, используемого для захоронения твердых коммунальных отходов</t>
  </si>
  <si>
    <t>Доля проб подземных вод, почвы и воздуха, отобранных по результатам производственного экологического контроля, не соответствующих установленным требованиям, в общем объеме таких проб</t>
  </si>
  <si>
    <t>%</t>
  </si>
  <si>
    <t>Доля проб почвы, отобранных по результатам производственного экологического контроля, не соответствующих установленным требованиям, в общем объеме таких проб</t>
  </si>
  <si>
    <t>Доля проб воздуха, отобранных по результатам производственного экологического контроля, несоответствующих установленным требованиям, в общем объеме таких проб</t>
  </si>
  <si>
    <t>Количество возгораний твердых коммунальных отходов в расчете на единицу площади объекта, используемого для захоронения твердых коммунальных отходов</t>
  </si>
  <si>
    <t>штук на гектар</t>
  </si>
  <si>
    <t>Раздел 7. Отчет об исполнении производственной программы за истекший период регулирования</t>
  </si>
  <si>
    <t>План 
на 2022 год</t>
  </si>
  <si>
    <t>Факт
 за 2022 год</t>
  </si>
  <si>
    <t>План 
на 2023 год</t>
  </si>
  <si>
    <t>Факт
 за 2023 год</t>
  </si>
  <si>
    <t>План 
на 2024 год</t>
  </si>
  <si>
    <t>Факт
 за 2024 год</t>
  </si>
  <si>
    <t>Объем твердых коммунальых отходов</t>
  </si>
  <si>
    <t>тыс. куб. м</t>
  </si>
  <si>
    <t>Необходимая валовая выручка регулируемой организации, в том числе:</t>
  </si>
  <si>
    <t>тыс. руб.</t>
  </si>
  <si>
    <t>2.1</t>
  </si>
  <si>
    <t>2.2</t>
  </si>
  <si>
    <t>2.3</t>
  </si>
  <si>
    <t>2.4.</t>
  </si>
  <si>
    <t>2.5.</t>
  </si>
  <si>
    <t>2.6.</t>
  </si>
  <si>
    <t>2.8.</t>
  </si>
  <si>
    <t>3.</t>
  </si>
  <si>
    <t>3.1.</t>
  </si>
  <si>
    <t>3.2.</t>
  </si>
  <si>
    <t>3.3.</t>
  </si>
  <si>
    <t>3.4.</t>
  </si>
  <si>
    <t xml:space="preserve">                                     _____________________</t>
  </si>
  <si>
    <t>от 19.12.2025 № 45/45-тко-2026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</si>
</sst>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р_._-;\-* #,##0.00_р_._-;_-* &quot;-&quot;??_р_._-;_-@_-"/>
  </numFmts>
  <fonts count="11" x14ac:knownFonts="1">
    <font>
      <sz val="11"/>
      <color theme="1"/>
      <name val="Calibri"/>
      <family val="2"/>
      <scheme val="minor"/>
    </font>
    <font>
      <sz val="9"/>
      <name val="Times New Roman"/>
      <family val="1"/>
      <charset val="204"/>
    </font>
    <font>
      <sz val="16"/>
      <name val="Times New Roman"/>
      <family val="1"/>
      <charset val="204"/>
    </font>
    <font>
      <sz val="14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9"/>
      <name val="Tahoma"/>
      <family val="2"/>
      <charset val="204"/>
    </font>
    <font>
      <b/>
      <sz val="9"/>
      <name val="Times New Roman"/>
      <family val="1"/>
      <charset val="204"/>
    </font>
    <font>
      <sz val="9"/>
      <name val="Tahoma"/>
      <family val="2"/>
      <charset val="204"/>
    </font>
    <font>
      <sz val="9"/>
      <color theme="1"/>
      <name val="Times New Roman"/>
      <family val="1"/>
      <charset val="204"/>
    </font>
    <font>
      <sz val="9"/>
      <color theme="1"/>
      <name val="Calibri"/>
      <family val="2"/>
      <scheme val="minor"/>
    </font>
    <font>
      <sz val="9"/>
      <color theme="1"/>
      <name val="Tahoma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7EAD3"/>
      </patternFill>
    </fill>
  </fills>
  <borders count="18">
    <border>
      <left/>
      <right/>
      <top/>
      <bottom/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/>
      <right/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249977111117893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2">
    <xf numFmtId="0" fontId="0" fillId="0" borderId="0"/>
    <xf numFmtId="0" fontId="5" fillId="0" borderId="1" applyFill="0">
      <alignment horizontal="center" vertical="center" wrapText="1"/>
    </xf>
    <xf numFmtId="0" fontId="5" fillId="0" borderId="1" applyFill="0">
      <alignment horizontal="center" vertical="center"/>
    </xf>
    <xf numFmtId="0" fontId="5" fillId="0" borderId="4" applyFill="0">
      <alignment horizontal="right" vertical="center" wrapText="1" indent="1"/>
    </xf>
    <xf numFmtId="0" fontId="5" fillId="0" borderId="5" applyFill="0">
      <alignment horizontal="right" vertical="center" wrapText="1" indent="1"/>
    </xf>
    <xf numFmtId="0" fontId="7" fillId="0" borderId="6" applyFill="0">
      <alignment horizontal="center" vertical="center" wrapText="1"/>
    </xf>
    <xf numFmtId="0" fontId="7" fillId="0" borderId="4" applyFill="0">
      <alignment horizontal="right" vertical="center" wrapText="1" indent="1"/>
    </xf>
    <xf numFmtId="0" fontId="7" fillId="0" borderId="5" applyFill="0">
      <alignment horizontal="right" vertical="center" wrapText="1" indent="1"/>
    </xf>
    <xf numFmtId="0" fontId="7" fillId="0" borderId="7" applyFill="0">
      <alignment horizontal="center" vertical="center"/>
    </xf>
    <xf numFmtId="0" fontId="7" fillId="0" borderId="0" applyFill="0" applyBorder="0"/>
    <xf numFmtId="0" fontId="7" fillId="0" borderId="4" applyFill="0">
      <alignment horizontal="center" vertical="center" wrapText="1"/>
    </xf>
    <xf numFmtId="0" fontId="7" fillId="0" borderId="8" applyFill="0">
      <alignment horizontal="center" vertical="center" wrapText="1"/>
    </xf>
    <xf numFmtId="0" fontId="7" fillId="0" borderId="9" applyFill="0">
      <alignment horizontal="center" vertical="center" wrapText="1"/>
    </xf>
    <xf numFmtId="0" fontId="7" fillId="0" borderId="10" applyFill="0">
      <alignment horizontal="center" vertical="center" wrapText="1"/>
    </xf>
    <xf numFmtId="0" fontId="7" fillId="0" borderId="5" applyFill="0">
      <alignment horizontal="center" vertical="center" wrapText="1"/>
    </xf>
    <xf numFmtId="0" fontId="7" fillId="0" borderId="11" applyFill="0">
      <alignment horizontal="center" vertical="center" wrapText="1"/>
    </xf>
    <xf numFmtId="0" fontId="7" fillId="0" borderId="12" applyFill="0">
      <alignment horizontal="center" vertical="center" wrapText="1"/>
    </xf>
    <xf numFmtId="0" fontId="7" fillId="0" borderId="7" applyFill="0">
      <alignment horizontal="center" vertical="center" wrapText="1"/>
    </xf>
    <xf numFmtId="0" fontId="7" fillId="0" borderId="13" applyFill="0">
      <alignment vertical="center"/>
    </xf>
    <xf numFmtId="49" fontId="7" fillId="0" borderId="4" applyFill="0">
      <alignment horizontal="center" vertical="center" wrapText="1"/>
    </xf>
    <xf numFmtId="0" fontId="7" fillId="0" borderId="5" applyFill="0">
      <alignment horizontal="left" vertical="center" wrapText="1"/>
    </xf>
    <xf numFmtId="0" fontId="7" fillId="0" borderId="4" applyFill="0">
      <alignment horizontal="center" vertical="center"/>
    </xf>
    <xf numFmtId="4" fontId="7" fillId="3" borderId="4">
      <alignment vertical="center" wrapText="1"/>
    </xf>
    <xf numFmtId="0" fontId="7" fillId="0" borderId="8" applyFill="0">
      <alignment horizontal="center" vertical="center"/>
    </xf>
    <xf numFmtId="0" fontId="7" fillId="0" borderId="9" applyFill="0">
      <alignment horizontal="center" vertical="center"/>
    </xf>
    <xf numFmtId="0" fontId="7" fillId="0" borderId="11" applyFill="0">
      <alignment horizontal="center" vertical="center"/>
    </xf>
    <xf numFmtId="0" fontId="7" fillId="0" borderId="12" applyFill="0">
      <alignment horizontal="center" vertical="center"/>
    </xf>
    <xf numFmtId="0" fontId="10" fillId="0" borderId="4" applyFill="0">
      <alignment horizontal="center"/>
    </xf>
    <xf numFmtId="0" fontId="5" fillId="0" borderId="1" applyFill="0">
      <alignment horizontal="left" vertical="center" indent="1"/>
    </xf>
    <xf numFmtId="0" fontId="7" fillId="0" borderId="1" applyFill="0">
      <alignment horizontal="center" vertical="center" wrapText="1"/>
    </xf>
    <xf numFmtId="0" fontId="7" fillId="0" borderId="10" applyFill="0">
      <alignment horizontal="center" vertical="center"/>
    </xf>
    <xf numFmtId="0" fontId="7" fillId="0" borderId="5" applyFill="0">
      <alignment horizontal="left" vertical="center"/>
    </xf>
    <xf numFmtId="0" fontId="7" fillId="0" borderId="1" applyFill="0">
      <alignment horizontal="left" vertical="center"/>
    </xf>
    <xf numFmtId="0" fontId="7" fillId="0" borderId="13" applyFill="0"/>
    <xf numFmtId="49" fontId="7" fillId="0" borderId="4" applyFill="0">
      <alignment horizontal="center" vertical="center"/>
    </xf>
    <xf numFmtId="0" fontId="7" fillId="0" borderId="5" applyFill="0">
      <alignment horizontal="left" vertical="center" wrapText="1" indent="1"/>
    </xf>
    <xf numFmtId="0" fontId="7" fillId="0" borderId="1" applyFill="0">
      <alignment horizontal="left" vertical="center" wrapText="1" indent="1"/>
    </xf>
    <xf numFmtId="164" fontId="7" fillId="0" borderId="7" applyFill="0">
      <alignment horizontal="center" vertical="center"/>
    </xf>
    <xf numFmtId="4" fontId="7" fillId="3" borderId="4">
      <alignment horizontal="right" vertical="center" wrapText="1"/>
    </xf>
    <xf numFmtId="0" fontId="7" fillId="0" borderId="5" applyFill="0">
      <alignment horizontal="left" vertical="center" wrapText="1" indent="2"/>
    </xf>
    <xf numFmtId="0" fontId="7" fillId="0" borderId="1" applyFill="0">
      <alignment horizontal="left" vertical="center" wrapText="1" indent="2"/>
    </xf>
    <xf numFmtId="164" fontId="7" fillId="0" borderId="4" applyFill="0">
      <alignment horizontal="center" vertical="center"/>
    </xf>
  </cellStyleXfs>
  <cellXfs count="94">
    <xf numFmtId="0" fontId="0" fillId="0" borderId="0" xfId="0"/>
    <xf numFmtId="0" fontId="1" fillId="2" borderId="0" xfId="0" applyFont="1" applyFill="1" applyAlignment="1">
      <alignment vertical="top"/>
    </xf>
    <xf numFmtId="0" fontId="2" fillId="2" borderId="0" xfId="0" applyFont="1" applyFill="1" applyAlignment="1">
      <alignment vertical="top"/>
    </xf>
    <xf numFmtId="0" fontId="3" fillId="2" borderId="0" xfId="0" applyFont="1" applyFill="1" applyAlignment="1">
      <alignment vertical="center" wrapText="1"/>
    </xf>
    <xf numFmtId="0" fontId="4" fillId="2" borderId="0" xfId="0" applyFont="1" applyFill="1"/>
    <xf numFmtId="0" fontId="1" fillId="2" borderId="0" xfId="9" applyFont="1" applyFill="1"/>
    <xf numFmtId="0" fontId="1" fillId="2" borderId="3" xfId="10" applyFont="1" applyFill="1" applyBorder="1">
      <alignment horizontal="center" vertical="center" wrapText="1"/>
    </xf>
    <xf numFmtId="0" fontId="1" fillId="2" borderId="3" xfId="14" applyFont="1" applyFill="1" applyBorder="1">
      <alignment horizontal="center" vertical="center" wrapText="1"/>
    </xf>
    <xf numFmtId="0" fontId="1" fillId="2" borderId="3" xfId="18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top"/>
    </xf>
    <xf numFmtId="49" fontId="1" fillId="2" borderId="3" xfId="19" applyFont="1" applyFill="1" applyBorder="1">
      <alignment horizontal="center" vertical="center" wrapText="1"/>
    </xf>
    <xf numFmtId="0" fontId="1" fillId="2" borderId="3" xfId="21" applyFont="1" applyFill="1" applyBorder="1">
      <alignment horizontal="center" vertical="center"/>
    </xf>
    <xf numFmtId="4" fontId="1" fillId="2" borderId="3" xfId="22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/>
    </xf>
    <xf numFmtId="0" fontId="1" fillId="2" borderId="4" xfId="21" applyFont="1" applyFill="1">
      <alignment horizontal="center" vertical="center"/>
    </xf>
    <xf numFmtId="0" fontId="1" fillId="2" borderId="3" xfId="18" applyFont="1" applyFill="1" applyBorder="1" applyAlignment="1">
      <alignment horizontal="center" vertical="center"/>
    </xf>
    <xf numFmtId="0" fontId="8" fillId="2" borderId="3" xfId="27" applyFont="1" applyFill="1" applyBorder="1" applyAlignment="1">
      <alignment horizontal="center" vertical="center"/>
    </xf>
    <xf numFmtId="4" fontId="1" fillId="2" borderId="3" xfId="10" applyNumberFormat="1" applyFont="1" applyFill="1" applyBorder="1">
      <alignment horizontal="center" vertical="center" wrapText="1"/>
    </xf>
    <xf numFmtId="4" fontId="1" fillId="2" borderId="3" xfId="14" applyNumberFormat="1" applyFont="1" applyFill="1" applyBorder="1">
      <alignment horizontal="center" vertical="center" wrapText="1"/>
    </xf>
    <xf numFmtId="4" fontId="1" fillId="2" borderId="3" xfId="18" applyNumberFormat="1" applyFont="1" applyFill="1" applyBorder="1" applyAlignment="1">
      <alignment horizontal="center" vertical="center"/>
    </xf>
    <xf numFmtId="4" fontId="1" fillId="2" borderId="3" xfId="0" applyNumberFormat="1" applyFont="1" applyFill="1" applyBorder="1" applyAlignment="1">
      <alignment horizontal="center" vertical="center"/>
    </xf>
    <xf numFmtId="4" fontId="1" fillId="2" borderId="0" xfId="0" applyNumberFormat="1" applyFont="1" applyFill="1" applyAlignment="1">
      <alignment vertical="top"/>
    </xf>
    <xf numFmtId="4" fontId="8" fillId="2" borderId="3" xfId="0" applyNumberFormat="1" applyFont="1" applyFill="1" applyBorder="1" applyAlignment="1">
      <alignment horizontal="center" vertical="center"/>
    </xf>
    <xf numFmtId="0" fontId="1" fillId="2" borderId="3" xfId="30" applyFont="1" applyFill="1" applyBorder="1">
      <alignment horizontal="center" vertical="center"/>
    </xf>
    <xf numFmtId="0" fontId="1" fillId="2" borderId="3" xfId="33" applyFont="1" applyFill="1" applyBorder="1"/>
    <xf numFmtId="49" fontId="1" fillId="2" borderId="3" xfId="34" applyFont="1" applyFill="1" applyBorder="1">
      <alignment horizontal="center" vertical="center"/>
    </xf>
    <xf numFmtId="164" fontId="1" fillId="2" borderId="3" xfId="37" applyFont="1" applyFill="1" applyBorder="1">
      <alignment horizontal="center" vertical="center"/>
    </xf>
    <xf numFmtId="4" fontId="1" fillId="2" borderId="3" xfId="38" applyFont="1" applyFill="1" applyBorder="1" applyAlignment="1">
      <alignment horizontal="center" vertical="center" wrapText="1"/>
    </xf>
    <xf numFmtId="164" fontId="1" fillId="2" borderId="3" xfId="41" applyFont="1" applyFill="1" applyBorder="1">
      <alignment horizontal="center" vertical="center"/>
    </xf>
    <xf numFmtId="49" fontId="1" fillId="2" borderId="3" xfId="1" applyNumberFormat="1" applyFont="1" applyFill="1" applyBorder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2" fontId="1" fillId="2" borderId="3" xfId="0" applyNumberFormat="1" applyFont="1" applyFill="1" applyBorder="1" applyAlignment="1">
      <alignment horizontal="center" vertical="center"/>
    </xf>
    <xf numFmtId="2" fontId="1" fillId="2" borderId="3" xfId="0" applyNumberFormat="1" applyFont="1" applyFill="1" applyBorder="1" applyAlignment="1">
      <alignment horizontal="center" vertical="center" wrapText="1"/>
    </xf>
    <xf numFmtId="4" fontId="8" fillId="0" borderId="3" xfId="0" applyNumberFormat="1" applyFont="1" applyBorder="1" applyAlignment="1">
      <alignment horizontal="center" vertical="center" wrapText="1"/>
    </xf>
    <xf numFmtId="4" fontId="1" fillId="2" borderId="3" xfId="1" applyNumberFormat="1" applyFont="1" applyFill="1" applyBorder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0" fillId="0" borderId="3" xfId="0" applyBorder="1" applyAlignment="1">
      <alignment wrapText="1"/>
    </xf>
    <xf numFmtId="16" fontId="1" fillId="2" borderId="3" xfId="0" applyNumberFormat="1" applyFont="1" applyFill="1" applyBorder="1" applyAlignment="1">
      <alignment horizontal="center" vertical="center"/>
    </xf>
    <xf numFmtId="164" fontId="1" fillId="2" borderId="3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1" fillId="2" borderId="0" xfId="0" applyFont="1" applyFill="1" applyAlignment="1">
      <alignment horizontal="center" vertical="top"/>
    </xf>
    <xf numFmtId="0" fontId="1" fillId="2" borderId="3" xfId="1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/>
    </xf>
    <xf numFmtId="0" fontId="6" fillId="2" borderId="3" xfId="1" applyFont="1" applyFill="1" applyBorder="1">
      <alignment horizontal="center" vertical="center" wrapText="1"/>
    </xf>
    <xf numFmtId="49" fontId="1" fillId="2" borderId="3" xfId="1" applyNumberFormat="1" applyFont="1" applyFill="1" applyBorder="1">
      <alignment horizontal="center" vertical="center" wrapText="1"/>
    </xf>
    <xf numFmtId="49" fontId="1" fillId="2" borderId="3" xfId="1" applyNumberFormat="1" applyFont="1" applyFill="1" applyBorder="1" applyAlignment="1">
      <alignment horizontal="left" vertical="center" wrapText="1"/>
    </xf>
    <xf numFmtId="0" fontId="0" fillId="0" borderId="15" xfId="0" applyBorder="1" applyAlignment="1">
      <alignment wrapText="1"/>
    </xf>
    <xf numFmtId="0" fontId="0" fillId="0" borderId="16" xfId="0" applyBorder="1" applyAlignment="1">
      <alignment wrapText="1"/>
    </xf>
    <xf numFmtId="0" fontId="0" fillId="0" borderId="17" xfId="0" applyBorder="1" applyAlignment="1">
      <alignment wrapText="1"/>
    </xf>
    <xf numFmtId="0" fontId="0" fillId="0" borderId="3" xfId="0" applyBorder="1" applyAlignment="1">
      <alignment horizontal="left" vertical="center" wrapText="1"/>
    </xf>
    <xf numFmtId="0" fontId="1" fillId="2" borderId="3" xfId="31" applyFont="1" applyFill="1" applyBorder="1">
      <alignment horizontal="left" vertical="center"/>
    </xf>
    <xf numFmtId="0" fontId="1" fillId="2" borderId="3" xfId="32" applyFont="1" applyFill="1" applyBorder="1">
      <alignment horizontal="left" vertical="center"/>
    </xf>
    <xf numFmtId="0" fontId="1" fillId="2" borderId="3" xfId="18" applyFont="1" applyFill="1" applyBorder="1" applyAlignment="1">
      <alignment horizontal="center" vertical="center"/>
    </xf>
    <xf numFmtId="0" fontId="1" fillId="2" borderId="3" xfId="35" applyFont="1" applyFill="1" applyBorder="1" applyAlignment="1">
      <alignment vertical="center" wrapText="1"/>
    </xf>
    <xf numFmtId="0" fontId="1" fillId="2" borderId="3" xfId="36" applyFont="1" applyFill="1" applyBorder="1" applyAlignment="1">
      <alignment vertical="center" wrapText="1"/>
    </xf>
    <xf numFmtId="0" fontId="1" fillId="2" borderId="3" xfId="39" applyFont="1" applyFill="1" applyBorder="1" applyAlignment="1">
      <alignment horizontal="left" vertical="center" wrapText="1"/>
    </xf>
    <xf numFmtId="0" fontId="1" fillId="2" borderId="3" xfId="40" applyFont="1" applyFill="1" applyBorder="1" applyAlignment="1">
      <alignment horizontal="left" vertical="center" wrapText="1"/>
    </xf>
    <xf numFmtId="0" fontId="1" fillId="2" borderId="14" xfId="20" applyFont="1" applyFill="1" applyBorder="1" applyAlignment="1">
      <alignment horizontal="center" vertical="center" wrapText="1"/>
    </xf>
    <xf numFmtId="0" fontId="6" fillId="2" borderId="3" xfId="2" applyFont="1" applyFill="1" applyBorder="1" applyAlignment="1">
      <alignment horizontal="center" vertical="center" wrapText="1"/>
    </xf>
    <xf numFmtId="0" fontId="1" fillId="2" borderId="3" xfId="10" applyFont="1" applyFill="1" applyBorder="1">
      <alignment horizontal="center" vertical="center" wrapText="1"/>
    </xf>
    <xf numFmtId="0" fontId="1" fillId="2" borderId="3" xfId="11" applyFont="1" applyFill="1" applyBorder="1">
      <alignment horizontal="center" vertical="center" wrapText="1"/>
    </xf>
    <xf numFmtId="0" fontId="1" fillId="2" borderId="3" xfId="12" applyFont="1" applyFill="1" applyBorder="1">
      <alignment horizontal="center" vertical="center" wrapText="1"/>
    </xf>
    <xf numFmtId="0" fontId="1" fillId="2" borderId="3" xfId="15" applyFont="1" applyFill="1" applyBorder="1">
      <alignment horizontal="center" vertical="center" wrapText="1"/>
    </xf>
    <xf numFmtId="0" fontId="1" fillId="2" borderId="3" xfId="16" applyFont="1" applyFill="1" applyBorder="1">
      <alignment horizontal="center" vertical="center" wrapText="1"/>
    </xf>
    <xf numFmtId="0" fontId="1" fillId="2" borderId="3" xfId="14" applyFont="1" applyFill="1" applyBorder="1">
      <alignment horizontal="center" vertical="center" wrapText="1"/>
    </xf>
    <xf numFmtId="49" fontId="1" fillId="2" borderId="3" xfId="19" applyFont="1" applyFill="1" applyBorder="1" applyAlignment="1">
      <alignment horizontal="left" vertical="center" wrapText="1"/>
    </xf>
    <xf numFmtId="0" fontId="0" fillId="0" borderId="3" xfId="0" applyBorder="1" applyAlignment="1">
      <alignment horizontal="left" vertical="center"/>
    </xf>
    <xf numFmtId="0" fontId="6" fillId="2" borderId="3" xfId="28" applyFont="1" applyFill="1" applyBorder="1" applyAlignment="1">
      <alignment horizontal="center" vertical="center"/>
    </xf>
    <xf numFmtId="0" fontId="1" fillId="2" borderId="3" xfId="29" applyFont="1" applyFill="1" applyBorder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" fillId="2" borderId="3" xfId="20" applyFont="1" applyFill="1" applyBorder="1">
      <alignment horizontal="left" vertical="center" wrapText="1"/>
    </xf>
    <xf numFmtId="0" fontId="6" fillId="2" borderId="3" xfId="2" applyFont="1" applyFill="1" applyBorder="1">
      <alignment horizontal="center" vertical="center"/>
    </xf>
    <xf numFmtId="49" fontId="1" fillId="2" borderId="3" xfId="19" applyFont="1" applyFill="1" applyBorder="1">
      <alignment horizontal="center" vertical="center" wrapText="1"/>
    </xf>
    <xf numFmtId="0" fontId="1" fillId="2" borderId="3" xfId="15" applyFont="1" applyFill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0" fillId="0" borderId="3" xfId="0" applyBorder="1" applyAlignment="1">
      <alignment horizontal="center" vertical="center"/>
    </xf>
    <xf numFmtId="0" fontId="1" fillId="2" borderId="3" xfId="0" applyFont="1" applyFill="1" applyBorder="1" applyAlignment="1">
      <alignment horizontal="left" vertical="center"/>
    </xf>
    <xf numFmtId="0" fontId="1" fillId="2" borderId="3" xfId="23" applyFont="1" applyFill="1" applyBorder="1">
      <alignment horizontal="center" vertical="center"/>
    </xf>
    <xf numFmtId="0" fontId="1" fillId="2" borderId="3" xfId="24" applyFont="1" applyFill="1" applyBorder="1">
      <alignment horizontal="center" vertical="center"/>
    </xf>
    <xf numFmtId="0" fontId="1" fillId="2" borderId="3" xfId="25" applyFont="1" applyFill="1" applyBorder="1">
      <alignment horizontal="center" vertical="center"/>
    </xf>
    <xf numFmtId="0" fontId="1" fillId="2" borderId="3" xfId="26" applyFont="1" applyFill="1" applyBorder="1">
      <alignment horizontal="center" vertical="center"/>
    </xf>
    <xf numFmtId="0" fontId="1" fillId="2" borderId="3" xfId="13" applyFont="1" applyFill="1" applyBorder="1">
      <alignment horizontal="center" vertical="center" wrapText="1"/>
    </xf>
    <xf numFmtId="0" fontId="1" fillId="2" borderId="3" xfId="17" applyFont="1" applyFill="1" applyBorder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6" fillId="2" borderId="3" xfId="3" applyFont="1" applyFill="1" applyBorder="1">
      <alignment horizontal="right" vertical="center" wrapText="1" indent="1"/>
    </xf>
    <xf numFmtId="0" fontId="6" fillId="2" borderId="3" xfId="4" applyFont="1" applyFill="1" applyBorder="1">
      <alignment horizontal="right" vertical="center" wrapText="1" indent="1"/>
    </xf>
    <xf numFmtId="0" fontId="1" fillId="2" borderId="3" xfId="5" applyFont="1" applyFill="1" applyBorder="1">
      <alignment horizontal="center" vertical="center" wrapText="1"/>
    </xf>
    <xf numFmtId="0" fontId="1" fillId="2" borderId="3" xfId="6" applyFont="1" applyFill="1" applyBorder="1">
      <alignment horizontal="right" vertical="center" wrapText="1" indent="1"/>
    </xf>
    <xf numFmtId="0" fontId="1" fillId="2" borderId="3" xfId="7" applyFont="1" applyFill="1" applyBorder="1">
      <alignment horizontal="right" vertical="center" wrapText="1" indent="1"/>
    </xf>
    <xf numFmtId="0" fontId="1" fillId="2" borderId="3" xfId="8" applyFont="1" applyFill="1" applyBorder="1">
      <alignment horizontal="center" vertical="center"/>
    </xf>
    <xf numFmtId="0" fontId="6" fillId="2" borderId="2" xfId="1" applyFont="1" applyFill="1" applyBorder="1">
      <alignment horizontal="center" vertical="center" wrapText="1"/>
    </xf>
  </cellXfs>
  <cellStyles count="42">
    <cellStyle name="s1527" xfId="40" xr:uid="{B58E77C4-F56E-4592-BAA2-B473EBBDD287}"/>
    <cellStyle name="s1586" xfId="22" xr:uid="{8A335069-D6DF-442E-8765-05BA359D4403}"/>
    <cellStyle name="s173" xfId="14" xr:uid="{68301194-2417-4655-A921-4A30691645BC}"/>
    <cellStyle name="s1778" xfId="28" xr:uid="{FF009375-2DE4-421A-8457-B9FBA25BABE1}"/>
    <cellStyle name="s181" xfId="38" xr:uid="{654ED813-35E9-4CD2-9C1E-7759934150F5}"/>
    <cellStyle name="s185" xfId="39" xr:uid="{61F61E03-209B-4D92-9C44-58C9893D47C5}"/>
    <cellStyle name="s1932" xfId="25" xr:uid="{ECFFB83E-14FA-4530-B5C8-221A8CC22FD1}"/>
    <cellStyle name="s1974" xfId="32" xr:uid="{E4C470CB-4D02-4A79-817F-4D26F488A82F}"/>
    <cellStyle name="s2098" xfId="23" xr:uid="{B6050B54-63DA-4F9A-AC83-09B55003FFA2}"/>
    <cellStyle name="s231" xfId="10" xr:uid="{6F0A8DEB-7076-4061-851E-C0C96CAF4C7D}"/>
    <cellStyle name="s2585" xfId="26" xr:uid="{590E4756-CC23-42DA-8AAB-7CD7D4837DF7}"/>
    <cellStyle name="s2693" xfId="2" xr:uid="{F81696AC-335E-4AA9-8D1B-123DE7F4086F}"/>
    <cellStyle name="s2694" xfId="3" xr:uid="{07895740-5A71-436C-9CDE-C6302139E8D0}"/>
    <cellStyle name="s2695" xfId="4" xr:uid="{65332971-AEA5-4D56-B199-EE26ABCB7515}"/>
    <cellStyle name="s27" xfId="19" xr:uid="{57A62AE4-2D50-456B-847A-768FF5E48229}"/>
    <cellStyle name="s2700" xfId="18" xr:uid="{E4AFC448-314C-4A9E-A3FC-B33910DF105B}"/>
    <cellStyle name="s2701" xfId="24" xr:uid="{5ECD2011-2996-4190-8E9C-4F7C58A3B403}"/>
    <cellStyle name="s2705" xfId="27" xr:uid="{A81C90CE-63B5-4307-A654-3418E1DBFB38}"/>
    <cellStyle name="s2709" xfId="37" xr:uid="{C4924A69-97A9-43EF-90E3-D0CCE2BBD46B}"/>
    <cellStyle name="s2710" xfId="41" xr:uid="{18AD6DD9-E42C-4284-B57B-5F54BEDA33C1}"/>
    <cellStyle name="s37" xfId="21" xr:uid="{85069BE4-50AD-415E-AFD5-0E8D78ABF243}"/>
    <cellStyle name="s38" xfId="34" xr:uid="{DF3831FC-7DEB-4825-B9AF-9A168B7C5164}"/>
    <cellStyle name="s43" xfId="9" xr:uid="{5B4B2AC4-D6B5-4E9F-885E-FAACCE5583F3}"/>
    <cellStyle name="s436" xfId="6" xr:uid="{2F8B430B-6284-4BEE-B7B1-E466D8646A88}"/>
    <cellStyle name="s437" xfId="7" xr:uid="{40FA7652-C300-4078-A0BD-5217F4D41B47}"/>
    <cellStyle name="s503" xfId="13" xr:uid="{0A8A731D-11C3-487D-9FA4-7A4018D2DE8E}"/>
    <cellStyle name="s57" xfId="8" xr:uid="{260A592D-4656-4384-8DB5-4C38DCA0DAA9}"/>
    <cellStyle name="s69" xfId="35" xr:uid="{AA3FD952-A151-4FA8-924B-7BE32A8337BB}"/>
    <cellStyle name="s724" xfId="30" xr:uid="{5B6F9EC3-C36A-48EE-948D-E15E3D141B7E}"/>
    <cellStyle name="s733" xfId="29" xr:uid="{A9D6F22F-7C73-4569-8E4D-DE0FC3AA004A}"/>
    <cellStyle name="s736" xfId="16" xr:uid="{256E3E4C-756A-415A-8D95-AEA8B5A4F01E}"/>
    <cellStyle name="s737" xfId="11" xr:uid="{26FF29F9-0B08-4E9A-B4B1-5952C803DA1A}"/>
    <cellStyle name="s747" xfId="17" xr:uid="{F1AB5BCA-58FA-4953-940D-98EF4BE33389}"/>
    <cellStyle name="s749" xfId="15" xr:uid="{C99AD12B-8417-4193-8BD9-FF4CF4787428}"/>
    <cellStyle name="s760" xfId="20" xr:uid="{2D3892D7-AF3C-4AD1-9A68-0F3672CEDDD5}"/>
    <cellStyle name="s805" xfId="1" xr:uid="{347CD89E-B748-4AED-B2DD-EE9E300E3C2B}"/>
    <cellStyle name="s806" xfId="12" xr:uid="{5E6DC8CF-2F44-442F-9028-AEAAF731056D}"/>
    <cellStyle name="s864" xfId="33" xr:uid="{36DDE4A2-B419-407B-8A02-408433AA9486}"/>
    <cellStyle name="s880" xfId="31" xr:uid="{942DACAE-DBA8-461C-AE03-0A1CEA8E9A21}"/>
    <cellStyle name="s90" xfId="36" xr:uid="{76519796-27AA-4EC4-AC36-B62BBA26EC0D}"/>
    <cellStyle name="s970" xfId="5" xr:uid="{4E3C4689-DD80-4687-B38D-CC14EA78A5F1}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70;&#1076;&#1080;&#1085;&#1094;&#1077;&#1074;&#1072;%20&#1053;.&#1043;\&#1086;&#1090;%20&#1050;&#1088;&#1080;&#1074;&#1086;&#1096;&#1077;&#1080;&#1085;&#1086;&#1081;%20&#1070;.&#1040;\2023\&#1042;&#1057;%20CALC.TARIFF.WATER.EIAS%20(2)%20(1)%20(1)%20(1)%20(1)%20(1)%20(1)_expor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70;&#1076;&#1080;&#1085;&#1094;&#1077;&#1074;&#1072;%20&#1053;.&#1043;\&#1070;&#1076;&#1080;&#1085;&#1094;&#1077;&#1074;&#1072;%20&#1053;.&#1043;\&#1052;&#1054;&#1025;\&#1040;&#1054;%20&#1050;&#1059;&#1055;&#1056;&#1048;&#1058;\2026%20&#1075;&#1086;&#1076;\&#1069;&#1082;&#1089;&#1087;&#1077;&#1088;&#1090;&#1080;&#1079;&#1072;\&#1058;&#1040;&#1056;&#1048;&#1060;%20&#1040;&#1054;%20&#1050;&#1091;&#1087;&#1088;&#1080;&#1090;%20&#1085;&#1072;%202026%20(&#1089;%2001.10.2026)%20&#1087;&#1086;%20&#1052;&#1040;&#1057;&#1057;&#1040;%203%20&#1075;&#1086;&#1076;&#1072;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ест предзагрузки"/>
      <sheetName val="Настройка списков"/>
      <sheetName val="Общие настройки"/>
      <sheetName val="Itog_Etalon"/>
      <sheetName val="Itog_Formula"/>
      <sheetName val="fmls_translate_result"/>
      <sheetName val="Список листов"/>
      <sheetName val="Инструкция"/>
      <sheetName val="Титульный"/>
      <sheetName val="Тарифы"/>
      <sheetName val="testPreloadResult"/>
      <sheetName val="Лист1"/>
      <sheetName val="TECHSHEET"/>
      <sheetName val="Лист5"/>
      <sheetName val="Заявление"/>
      <sheetName val="Документы"/>
      <sheetName val="Справочники"/>
      <sheetName val="Индексы"/>
      <sheetName val="Список объектов"/>
      <sheetName val="ПО_нас"/>
      <sheetName val="Реестр потребителей"/>
      <sheetName val="Потери"/>
      <sheetName val="Отпуск воды"/>
      <sheetName val="ФормулыTemp"/>
      <sheetName val="Формулы2"/>
      <sheetName val="Формулы"/>
      <sheetName val="Объемы ВО"/>
      <sheetName val="Баланс ПП"/>
      <sheetName val="Баланс ПП МО"/>
      <sheetName val="Оборудование"/>
      <sheetName val="Сети"/>
      <sheetName val="Объемы по методике"/>
      <sheetName val="Условные метры"/>
      <sheetName val="Показатели"/>
      <sheetName val="ИТОГ"/>
      <sheetName val="Тарифы по периодам"/>
      <sheetName val="Лист2"/>
      <sheetName val="СиМ (детально)"/>
      <sheetName val="Сырье и материалы"/>
      <sheetName val="ЭЭ"/>
      <sheetName val="Оборудование - ЭЭ"/>
      <sheetName val="ТЭ"/>
      <sheetName val="ТН"/>
      <sheetName val="Топливо"/>
      <sheetName val="Оплата услуг ВО"/>
      <sheetName val="Покупка воды"/>
      <sheetName val="Транспортировка"/>
      <sheetName val="Земел. уч."/>
      <sheetName val="Аренда"/>
      <sheetName val="Амортизация"/>
      <sheetName val="Общие показатели"/>
      <sheetName val="Тарифная сетка"/>
      <sheetName val="Коэффициент невыходов"/>
      <sheetName val="Персонал"/>
      <sheetName val="Сбыт"/>
      <sheetName val="Счет 23"/>
      <sheetName val="Счет 25"/>
      <sheetName val="Адм.расходы"/>
      <sheetName val="ФОТ (по ВД)"/>
      <sheetName val="ФОТ"/>
      <sheetName val="Бесхоз"/>
      <sheetName val="Лист4"/>
      <sheetName val="tech"/>
      <sheetName val="Капремонт"/>
      <sheetName val="Текремонт"/>
      <sheetName val="preloadProcs"/>
      <sheetName val="Налоги"/>
      <sheetName val="Прочие прямые"/>
      <sheetName val="Экон. проч"/>
      <sheetName val="Экон. ОР"/>
      <sheetName val="Экон. ЭЭ"/>
      <sheetName val="Общая экономия"/>
      <sheetName val="Плата за негативное возд"/>
      <sheetName val="Корр по факту"/>
      <sheetName val="Корр по периодам"/>
      <sheetName val="ДПР"/>
      <sheetName val="Анализ ФХД"/>
      <sheetName val="План ПП"/>
      <sheetName val="Факт ПП"/>
      <sheetName val="Концессия"/>
      <sheetName val="Амортизация (аналог)"/>
      <sheetName val="Расчет тарифа (аналог)"/>
      <sheetName val="Смета"/>
      <sheetName val="Расчет МЭОР"/>
      <sheetName val="ОР (базовый)"/>
      <sheetName val="ИИКА"/>
      <sheetName val="НР"/>
      <sheetName val="Расчет тарифа(корректировка) МИ"/>
      <sheetName val="ПП исх"/>
      <sheetName val="ПП вход"/>
      <sheetName val="БПр_ВС_ФАС"/>
      <sheetName val="БТр_ВС_ФАС"/>
      <sheetName val="БПр_ВО_ФАС"/>
      <sheetName val="БТр_ВО_ФАС"/>
      <sheetName val="Р_ФАС"/>
      <sheetName val="К_ФАС"/>
      <sheetName val="ТМ1"/>
      <sheetName val="ТМ2"/>
      <sheetName val="ТН ФАС"/>
      <sheetName val="ATTACH_DOC"/>
      <sheetName val="Столбцы"/>
      <sheetName val="Столбцы отображение"/>
      <sheetName val="TECH_VERTICAL"/>
      <sheetName val="REESTR_ORG"/>
      <sheetName val="Check"/>
      <sheetName val="Справочник ВД"/>
      <sheetName val="Списки"/>
      <sheetName val="Новые списки"/>
      <sheetName val="REESTR_AREA"/>
      <sheetName val="LIST_DPR"/>
      <sheetName val="REESTR_OBJ_VS"/>
      <sheetName val="REESTR_OBJ_VO"/>
      <sheetName val="REESTR_TARIFF"/>
      <sheetName val="REESTR_MO"/>
      <sheetName val="SheetInfo"/>
      <sheetName val="Информация"/>
      <sheetName val="Лист3"/>
      <sheetName val="autocheck"/>
    </sheetNames>
    <sheetDataSet>
      <sheetData sheetId="0"/>
      <sheetData sheetId="1"/>
      <sheetData sheetId="2">
        <row r="107">
          <cell r="G107" t="str">
            <v>один год</v>
          </cell>
        </row>
      </sheetData>
      <sheetData sheetId="3"/>
      <sheetData sheetId="4"/>
      <sheetData sheetId="5"/>
      <sheetData sheetId="6"/>
      <sheetData sheetId="7"/>
      <sheetData sheetId="8">
        <row r="11">
          <cell r="AD11" t="str">
            <v>Кировская область</v>
          </cell>
        </row>
        <row r="62">
          <cell r="AD62" t="str">
            <v>Метод индексации</v>
          </cell>
        </row>
      </sheetData>
      <sheetData sheetId="9">
        <row r="86">
          <cell r="AB86"/>
          <cell r="AC86"/>
        </row>
        <row r="87">
          <cell r="X87" t="str">
            <v>1ХВС::1.1</v>
          </cell>
          <cell r="Y87" t="str">
            <v>1ХВС</v>
          </cell>
          <cell r="AB87" t="str">
            <v>Водоснабжение</v>
          </cell>
          <cell r="AC87" t="str">
            <v>Тариф на питьевую воду</v>
          </cell>
        </row>
        <row r="88">
          <cell r="X88" t="str">
            <v>1ХВС::1.1</v>
          </cell>
          <cell r="Y88" t="str">
            <v>1ХВС</v>
          </cell>
          <cell r="AB88"/>
          <cell r="AC88"/>
        </row>
        <row r="89">
          <cell r="X89" t="str">
            <v>1ХВС::1.1</v>
          </cell>
          <cell r="Y89" t="str">
            <v>1ХВС</v>
          </cell>
          <cell r="AB89"/>
          <cell r="AC89"/>
        </row>
        <row r="90">
          <cell r="X90" t="str">
            <v>1ХВС::1.1</v>
          </cell>
          <cell r="Y90" t="str">
            <v>1ХВС</v>
          </cell>
          <cell r="AB90"/>
          <cell r="AC90"/>
        </row>
        <row r="91">
          <cell r="X91" t="str">
            <v>1ХВС::1.1</v>
          </cell>
          <cell r="Y91" t="str">
            <v>1ХВС</v>
          </cell>
          <cell r="AB91"/>
          <cell r="AC91"/>
        </row>
        <row r="92">
          <cell r="X92" t="str">
            <v>1ХВС::1.1</v>
          </cell>
          <cell r="Y92" t="str">
            <v>1ХВС</v>
          </cell>
          <cell r="AB92"/>
          <cell r="AC92"/>
        </row>
        <row r="93">
          <cell r="X93" t="str">
            <v>1ХВС::1.1</v>
          </cell>
          <cell r="Y93" t="str">
            <v>1ХВС</v>
          </cell>
          <cell r="AB93"/>
          <cell r="AC93"/>
        </row>
        <row r="94">
          <cell r="X94" t="str">
            <v>1ХВС::1.1</v>
          </cell>
          <cell r="Y94" t="str">
            <v>1ХВС</v>
          </cell>
          <cell r="AB94"/>
          <cell r="AC94"/>
        </row>
        <row r="95">
          <cell r="X95" t="str">
            <v>1ХВС::1.1</v>
          </cell>
          <cell r="Y95" t="str">
            <v>1ХВС</v>
          </cell>
          <cell r="AB95"/>
          <cell r="AC95"/>
        </row>
        <row r="96">
          <cell r="X96" t="str">
            <v>1ХВС::1.1</v>
          </cell>
          <cell r="Y96" t="str">
            <v>1ХВС</v>
          </cell>
          <cell r="AB96"/>
          <cell r="AC96"/>
        </row>
        <row r="97">
          <cell r="Y97" t="str">
            <v>1ХВС</v>
          </cell>
          <cell r="AB97"/>
          <cell r="AC97"/>
        </row>
        <row r="98">
          <cell r="Y98" t="str">
            <v>1ХВС</v>
          </cell>
          <cell r="AB98"/>
          <cell r="AC98"/>
        </row>
        <row r="99">
          <cell r="AB99"/>
          <cell r="AC99"/>
        </row>
        <row r="100">
          <cell r="AB100"/>
          <cell r="AC100"/>
        </row>
        <row r="102">
          <cell r="X102" t="str">
            <v>Обратить внимание, что при удалении блока может быть ССЫЛКА</v>
          </cell>
          <cell r="Y102" t="str">
            <v>Обратить внимание, что при удалении блока может быть ССЫЛКА</v>
          </cell>
        </row>
      </sheetData>
      <sheetData sheetId="10"/>
      <sheetData sheetId="11"/>
      <sheetData sheetId="12">
        <row r="2">
          <cell r="DG2" t="str">
            <v>Версия организации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>
        <row r="5">
          <cell r="AN5" t="str">
            <v>2020</v>
          </cell>
        </row>
      </sheetData>
      <sheetData sheetId="27"/>
      <sheetData sheetId="28"/>
      <sheetData sheetId="29"/>
      <sheetData sheetId="30"/>
      <sheetData sheetId="31"/>
      <sheetData sheetId="32"/>
      <sheetData sheetId="33">
        <row r="5">
          <cell r="AG5" t="str">
            <v>2021</v>
          </cell>
        </row>
      </sheetData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ерсхема на 2023 год"/>
      <sheetName val="терсхема 19.10.2022"/>
      <sheetName val="терсхема 22.11.2022"/>
      <sheetName val="Терсхема 2025"/>
      <sheetName val="Терсхема"/>
      <sheetName val="анализ"/>
      <sheetName val="доп.фактор по зп 2026"/>
      <sheetName val="сред.зарплата"/>
      <sheetName val="сри факт 2023"/>
      <sheetName val="сри 2023 транс"/>
      <sheetName val="объем тко проба"/>
      <sheetName val="объем Куприт"/>
      <sheetName val="объем в тариф"/>
      <sheetName val="ТС 2026 на 20.11.2025, утв.в 25"/>
      <sheetName val="проект ТС 2026"/>
      <sheetName val="прект тс вся"/>
      <sheetName val="сред.масса 3 года"/>
      <sheetName val="Тариф 2026"/>
      <sheetName val="Тариф 2025 без льготы ндс"/>
      <sheetName val="тариф 2024 без льготы НДС "/>
      <sheetName val="Лист6"/>
      <sheetName val="инф совещ"/>
      <sheetName val="пересмотр по зарплате"/>
      <sheetName val="пересмотр ФОТ"/>
      <sheetName val="Лист3"/>
      <sheetName val="пресмотр ФОТ АУП"/>
      <sheetName val="ШР 20.11.2025"/>
      <sheetName val="Зарплата 2026"/>
      <sheetName val="Кировста  9 мес 2025"/>
      <sheetName val="кировстат 2025"/>
      <sheetName val="фот 1"/>
      <sheetName val="фот ауп"/>
      <sheetName val="ОПП"/>
      <sheetName val="АУП"/>
      <sheetName val="ПП"/>
      <sheetName val="ПП в ЭЗ"/>
      <sheetName val="операторы 2026"/>
      <sheetName val="операторы 2025"/>
      <sheetName val="опреаторы 2026- 2"/>
      <sheetName val="операторы 2026 -3"/>
      <sheetName val="транспорт 2026"/>
      <sheetName val="транспорт 2026 Зуевка"/>
      <sheetName val="тарнспотр по действ.ТС"/>
      <sheetName val="плата за ТКО"/>
      <sheetName val="прочие"/>
      <sheetName val="контейнеры факт 2024"/>
      <sheetName val="собств"/>
      <sheetName val="тр.уч."/>
      <sheetName val="эму"/>
      <sheetName val="общехоз"/>
      <sheetName val="сч 90"/>
      <sheetName val="акты зах. 2024"/>
      <sheetName val="акты трансп.2024"/>
      <sheetName val="факт. транс 2024"/>
      <sheetName val="кпо"/>
      <sheetName val="зп трансп 2024"/>
      <sheetName val="факт.трансп 2023"/>
      <sheetName val="факт трансп 2022"/>
      <sheetName val="факт трансп. 2021"/>
      <sheetName val="трансп 2025"/>
      <sheetName val="трансп 2024"/>
      <sheetName val="трансп 2023"/>
      <sheetName val="трансп. 2023"/>
      <sheetName val="трансп 2022"/>
      <sheetName val="трансп 2021"/>
      <sheetName val="РСД 2024"/>
      <sheetName val="Кировстат"/>
      <sheetName val="сри 2024"/>
      <sheetName val="зп дог 2024"/>
      <sheetName val="зп ауп 2024"/>
      <sheetName val="штатное на 2021"/>
      <sheetName val="контейнеры"/>
      <sheetName val="свод операторы 2024"/>
      <sheetName val="акты операторы 2023"/>
      <sheetName val="сри тр куприт"/>
      <sheetName val="сри тр чисто-град"/>
      <sheetName val="сри тр ОричАТП"/>
      <sheetName val="сри тр Кедр"/>
      <sheetName val="сри тр ПОК"/>
      <sheetName val="акты трансп.2023"/>
      <sheetName val="ИП с2019 года"/>
      <sheetName val="контейнеры факт 2023"/>
      <sheetName val="20-2023"/>
      <sheetName val="23-2023"/>
      <sheetName val="ремонт конт 2023"/>
      <sheetName val="крышки"/>
      <sheetName val="26-2023"/>
      <sheetName val="90-2023"/>
      <sheetName val="прочие факт 2023"/>
      <sheetName val=" услуги соб.пр-ва 2023"/>
      <sheetName val="общеэк.факт 2023"/>
      <sheetName val="20-2022"/>
      <sheetName val="прочее"/>
      <sheetName val="обслуж оргтех"/>
      <sheetName val="лиценз"/>
      <sheetName val="обучение"/>
      <sheetName val="аудит.усл.2023"/>
      <sheetName val="конс.усл.2023"/>
      <sheetName val="инф.рекл.услуги 2023"/>
      <sheetName val="материалы 2023"/>
      <sheetName val="банк.усл.2023"/>
      <sheetName val="команд факт 2023"/>
      <sheetName val="ком. прож.факт 2023"/>
      <sheetName val="ком. сут.факт 2023"/>
      <sheetName val="ком.проезд факт 2023"/>
      <sheetName val="РСД"/>
      <sheetName val="контейнеры 2023"/>
      <sheetName val="контейнеры -2022"/>
      <sheetName val="Свод захоронение 2022"/>
      <sheetName val="Свод по трансп 2022"/>
      <sheetName val="Прочие расходы "/>
      <sheetName val="Собств услуги"/>
      <sheetName val="23"/>
      <sheetName val="ОХР"/>
      <sheetName val="26"/>
      <sheetName val="Выпад ВЭК"/>
      <sheetName val="ВЫпад.Слоб"/>
      <sheetName val="Выпад по норм 2022"/>
      <sheetName val="Объем факт"/>
      <sheetName val="90-1"/>
      <sheetName val="прочий инвен"/>
      <sheetName val=" свод операторы 2023"/>
      <sheetName val="шаблон факт 2022"/>
      <sheetName val="СРИ за 2022 год"/>
      <sheetName val="по суду"/>
      <sheetName val="для Албеговой по суду"/>
      <sheetName val="ФОТ"/>
      <sheetName val="числ АУП"/>
      <sheetName val="контейнеры 2021"/>
      <sheetName val="Акты захор.2021"/>
      <sheetName val="захор"/>
      <sheetName val="Акты трансп.2021"/>
      <sheetName val="штат  на 2021"/>
      <sheetName val="аморт"/>
      <sheetName val="СРИ АО Куприт за 2021 год"/>
      <sheetName val="аренда мусоровозов 2021"/>
      <sheetName val="прочие факт 2021"/>
      <sheetName val="23 полн."/>
      <sheetName val="сч23"/>
      <sheetName val="прочие прочие"/>
      <sheetName val="охр факт 2021"/>
      <sheetName val="26 аморт"/>
      <sheetName val="26 инф-техн"/>
      <sheetName val="26 команд"/>
      <sheetName val="26 образ"/>
      <sheetName val="26 оргтех"/>
      <sheetName val="26 мебель"/>
      <sheetName val="26 услуги банка"/>
      <sheetName val="26 учеб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37">
          <cell r="F37" t="str">
            <v>Расходы регионального оператора по захоронению ТКО</v>
          </cell>
        </row>
        <row r="41">
          <cell r="F41" t="str">
            <v>Расходы на сбор и транспортирование ТКО</v>
          </cell>
        </row>
        <row r="42">
          <cell r="F42" t="str">
            <v>Расходы на заключение и обслуживание договоров с собственниками ТКО и операторами по обращению с ТКО</v>
          </cell>
        </row>
        <row r="74">
          <cell r="F74" t="str">
            <v>Сбытовые расходы регионального оператора</v>
          </cell>
        </row>
        <row r="75">
          <cell r="F75" t="str">
            <v>Нормативная прибыль</v>
          </cell>
        </row>
        <row r="79">
          <cell r="F79" t="str">
            <v>Расчетная предпринимательская прибыль гарантирующей организации</v>
          </cell>
        </row>
        <row r="82">
          <cell r="F82" t="str">
            <v>Корректировка НВВ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72"/>
  <sheetViews>
    <sheetView tabSelected="1" topLeftCell="I1" workbookViewId="0">
      <selection activeCell="N8" sqref="N8"/>
    </sheetView>
  </sheetViews>
  <sheetFormatPr defaultRowHeight="12" outlineLevelCol="1" x14ac:dyDescent="0.25"/>
  <cols>
    <col min="1" max="3" width="10.7109375" style="1" hidden="1" customWidth="1"/>
    <col min="4" max="4" width="10.7109375" style="1" customWidth="1"/>
    <col min="5" max="5" width="10.5703125" style="1" customWidth="1"/>
    <col min="6" max="6" width="39.85546875" style="1" customWidth="1"/>
    <col min="7" max="7" width="24.5703125" style="1" customWidth="1"/>
    <col min="8" max="8" width="18" style="1" customWidth="1"/>
    <col min="9" max="9" width="11.28515625" style="1" customWidth="1"/>
    <col min="10" max="10" width="10.85546875" style="1" customWidth="1"/>
    <col min="11" max="11" width="10.28515625" style="1" customWidth="1"/>
    <col min="12" max="12" width="11" style="1" customWidth="1" outlineLevel="1"/>
    <col min="13" max="13" width="12.42578125" style="1" customWidth="1" outlineLevel="1"/>
    <col min="14" max="15" width="10.140625" style="1" customWidth="1" outlineLevel="1"/>
    <col min="16" max="16" width="9.7109375" style="1" customWidth="1"/>
    <col min="17" max="17" width="28.85546875" style="1" hidden="1" customWidth="1"/>
    <col min="18" max="16384" width="9.140625" style="1"/>
  </cols>
  <sheetData>
    <row r="1" spans="5:15" ht="20.25" x14ac:dyDescent="0.25">
      <c r="K1" s="2" t="s">
        <v>0</v>
      </c>
    </row>
    <row r="2" spans="5:15" ht="20.25" x14ac:dyDescent="0.25">
      <c r="K2" s="2" t="s">
        <v>1</v>
      </c>
    </row>
    <row r="3" spans="5:15" ht="29.25" customHeight="1" x14ac:dyDescent="0.25">
      <c r="K3" s="2" t="s">
        <v>87</v>
      </c>
    </row>
    <row r="5" spans="5:15" ht="18.75" customHeight="1" x14ac:dyDescent="0.25">
      <c r="K5" s="2" t="s">
        <v>0</v>
      </c>
      <c r="L5" s="2"/>
      <c r="M5" s="2"/>
      <c r="N5" s="2"/>
      <c r="O5" s="2"/>
    </row>
    <row r="6" spans="5:15" ht="20.25" x14ac:dyDescent="0.25">
      <c r="K6" s="2" t="s">
        <v>1</v>
      </c>
      <c r="L6" s="2"/>
      <c r="M6" s="2"/>
      <c r="N6" s="2"/>
      <c r="O6" s="2"/>
    </row>
    <row r="7" spans="5:15" ht="20.25" x14ac:dyDescent="0.25">
      <c r="K7" s="2" t="s">
        <v>2</v>
      </c>
      <c r="L7" s="2"/>
      <c r="M7" s="2"/>
      <c r="N7" s="2"/>
      <c r="O7" s="2"/>
    </row>
    <row r="8" spans="5:15" ht="17.25" customHeight="1" x14ac:dyDescent="0.3">
      <c r="J8" s="3"/>
      <c r="K8" s="4" t="s">
        <v>3</v>
      </c>
      <c r="L8" s="2"/>
      <c r="M8" s="2"/>
      <c r="N8" s="2"/>
      <c r="O8" s="4"/>
    </row>
    <row r="10" spans="5:15" ht="21.75" customHeight="1" x14ac:dyDescent="0.25">
      <c r="E10" s="93" t="s">
        <v>4</v>
      </c>
      <c r="F10" s="93"/>
      <c r="G10" s="93"/>
      <c r="H10" s="93"/>
      <c r="I10" s="93"/>
      <c r="J10" s="93"/>
      <c r="K10" s="93"/>
      <c r="L10" s="93"/>
      <c r="M10" s="93"/>
      <c r="N10" s="93"/>
      <c r="O10" s="93"/>
    </row>
    <row r="11" spans="5:15" ht="18" customHeight="1" x14ac:dyDescent="0.25">
      <c r="E11" s="74" t="s">
        <v>5</v>
      </c>
      <c r="F11" s="74"/>
      <c r="G11" s="74"/>
      <c r="H11" s="74"/>
      <c r="I11" s="74"/>
      <c r="J11" s="74"/>
      <c r="K11" s="74"/>
      <c r="L11" s="74"/>
      <c r="M11" s="74"/>
      <c r="N11" s="74"/>
      <c r="O11" s="74"/>
    </row>
    <row r="12" spans="5:15" ht="15.75" customHeight="1" x14ac:dyDescent="0.25">
      <c r="E12" s="87" t="s">
        <v>6</v>
      </c>
      <c r="F12" s="88"/>
      <c r="G12" s="89" t="s">
        <v>7</v>
      </c>
      <c r="H12" s="89"/>
      <c r="I12" s="89"/>
      <c r="J12" s="89"/>
      <c r="K12" s="89"/>
      <c r="L12" s="89"/>
      <c r="M12" s="89"/>
      <c r="N12" s="89"/>
      <c r="O12" s="89"/>
    </row>
    <row r="13" spans="5:15" ht="15.75" customHeight="1" x14ac:dyDescent="0.25">
      <c r="E13" s="90" t="s">
        <v>8</v>
      </c>
      <c r="F13" s="91"/>
      <c r="G13" s="89" t="s">
        <v>9</v>
      </c>
      <c r="H13" s="89"/>
      <c r="I13" s="89"/>
      <c r="J13" s="89"/>
      <c r="K13" s="89"/>
      <c r="L13" s="89"/>
      <c r="M13" s="89"/>
      <c r="N13" s="89"/>
      <c r="O13" s="89"/>
    </row>
    <row r="14" spans="5:15" ht="15.75" customHeight="1" x14ac:dyDescent="0.25">
      <c r="E14" s="87" t="s">
        <v>10</v>
      </c>
      <c r="F14" s="88"/>
      <c r="G14" s="89" t="s">
        <v>11</v>
      </c>
      <c r="H14" s="89"/>
      <c r="I14" s="89"/>
      <c r="J14" s="89"/>
      <c r="K14" s="89"/>
      <c r="L14" s="89"/>
      <c r="M14" s="89"/>
      <c r="N14" s="89"/>
      <c r="O14" s="89"/>
    </row>
    <row r="15" spans="5:15" ht="15.75" customHeight="1" x14ac:dyDescent="0.25">
      <c r="E15" s="90" t="s">
        <v>8</v>
      </c>
      <c r="F15" s="91"/>
      <c r="G15" s="89" t="s">
        <v>12</v>
      </c>
      <c r="H15" s="89"/>
      <c r="I15" s="89"/>
      <c r="J15" s="89"/>
      <c r="K15" s="89"/>
      <c r="L15" s="89"/>
      <c r="M15" s="89"/>
      <c r="N15" s="89"/>
      <c r="O15" s="89"/>
    </row>
    <row r="16" spans="5:15" ht="15" customHeight="1" x14ac:dyDescent="0.25">
      <c r="E16" s="87" t="s">
        <v>13</v>
      </c>
      <c r="F16" s="87"/>
      <c r="G16" s="92" t="s">
        <v>14</v>
      </c>
      <c r="H16" s="92"/>
      <c r="I16" s="92"/>
      <c r="J16" s="92"/>
      <c r="K16" s="92"/>
      <c r="L16" s="92"/>
      <c r="M16" s="92"/>
      <c r="N16" s="92"/>
      <c r="O16" s="92"/>
    </row>
    <row r="17" spans="2:21" ht="16.5" customHeight="1" x14ac:dyDescent="0.2">
      <c r="B17" s="5" t="b">
        <f>REGULATION_METHODS&lt;&gt;"Метод сравнения аналогов"</f>
        <v>1</v>
      </c>
      <c r="E17" s="46" t="s">
        <v>15</v>
      </c>
      <c r="F17" s="46"/>
      <c r="G17" s="46"/>
      <c r="H17" s="46"/>
      <c r="I17" s="46"/>
      <c r="J17" s="46"/>
      <c r="K17" s="46"/>
      <c r="L17" s="46"/>
      <c r="M17" s="46"/>
      <c r="N17" s="46"/>
      <c r="O17" s="46"/>
    </row>
    <row r="18" spans="2:21" ht="11.25" customHeight="1" x14ac:dyDescent="0.2">
      <c r="B18" s="5" t="e">
        <f>#REF!</f>
        <v>#REF!</v>
      </c>
      <c r="E18" s="62" t="s">
        <v>16</v>
      </c>
      <c r="F18" s="63" t="s">
        <v>17</v>
      </c>
      <c r="G18" s="64"/>
      <c r="H18" s="84" t="s">
        <v>18</v>
      </c>
      <c r="I18" s="67" t="s">
        <v>19</v>
      </c>
      <c r="J18" s="67"/>
      <c r="K18" s="67"/>
      <c r="L18" s="67"/>
      <c r="M18" s="67"/>
      <c r="N18" s="67"/>
      <c r="O18" s="67"/>
    </row>
    <row r="19" spans="2:21" ht="12.75" customHeight="1" x14ac:dyDescent="0.2">
      <c r="B19" s="5" t="b">
        <f>B17</f>
        <v>1</v>
      </c>
      <c r="E19" s="62"/>
      <c r="F19" s="65"/>
      <c r="G19" s="66"/>
      <c r="H19" s="85"/>
      <c r="I19" s="6" t="s">
        <v>20</v>
      </c>
      <c r="J19" s="6" t="s">
        <v>21</v>
      </c>
      <c r="K19" s="7" t="s">
        <v>22</v>
      </c>
      <c r="L19" s="8" t="s">
        <v>23</v>
      </c>
      <c r="M19" s="9" t="s">
        <v>24</v>
      </c>
      <c r="N19" s="86" t="s">
        <v>25</v>
      </c>
      <c r="O19" s="86"/>
    </row>
    <row r="20" spans="2:21" ht="18" customHeight="1" x14ac:dyDescent="0.2">
      <c r="B20" s="5"/>
      <c r="E20" s="10">
        <v>1</v>
      </c>
      <c r="F20" s="73" t="s">
        <v>26</v>
      </c>
      <c r="G20" s="73"/>
      <c r="H20" s="11" t="s">
        <v>27</v>
      </c>
      <c r="I20" s="12" t="s">
        <v>28</v>
      </c>
      <c r="J20" s="12" t="s">
        <v>28</v>
      </c>
      <c r="K20" s="12" t="s">
        <v>28</v>
      </c>
      <c r="L20" s="12" t="s">
        <v>28</v>
      </c>
      <c r="M20" s="12" t="s">
        <v>28</v>
      </c>
      <c r="N20" s="78"/>
      <c r="O20" s="78"/>
    </row>
    <row r="21" spans="2:21" ht="16.5" customHeight="1" x14ac:dyDescent="0.2">
      <c r="B21" s="5" t="e">
        <f>#REF!</f>
        <v>#REF!</v>
      </c>
      <c r="E21" s="13" t="s">
        <v>29</v>
      </c>
      <c r="F21" s="79" t="s">
        <v>30</v>
      </c>
      <c r="G21" s="45"/>
      <c r="H21" s="11" t="s">
        <v>27</v>
      </c>
      <c r="I21" s="12" t="s">
        <v>28</v>
      </c>
      <c r="J21" s="12" t="s">
        <v>28</v>
      </c>
      <c r="K21" s="12" t="s">
        <v>28</v>
      </c>
      <c r="L21" s="12" t="s">
        <v>28</v>
      </c>
      <c r="M21" s="12" t="s">
        <v>28</v>
      </c>
      <c r="N21" s="78"/>
      <c r="O21" s="78"/>
      <c r="U21" s="14"/>
    </row>
    <row r="22" spans="2:21" ht="16.5" customHeight="1" x14ac:dyDescent="0.2">
      <c r="B22" s="5"/>
      <c r="E22" s="13" t="s">
        <v>31</v>
      </c>
      <c r="F22" s="73" t="s">
        <v>32</v>
      </c>
      <c r="G22" s="40"/>
      <c r="H22" s="11" t="s">
        <v>27</v>
      </c>
      <c r="I22" s="12" t="s">
        <v>28</v>
      </c>
      <c r="J22" s="12" t="s">
        <v>28</v>
      </c>
      <c r="K22" s="12" t="s">
        <v>28</v>
      </c>
      <c r="L22" s="12" t="s">
        <v>28</v>
      </c>
      <c r="M22" s="12" t="s">
        <v>28</v>
      </c>
      <c r="N22" s="78"/>
      <c r="O22" s="78"/>
      <c r="U22" s="14"/>
    </row>
    <row r="23" spans="2:21" ht="17.25" customHeight="1" x14ac:dyDescent="0.2">
      <c r="B23" s="5" t="b">
        <v>1</v>
      </c>
      <c r="E23" s="74" t="s">
        <v>33</v>
      </c>
      <c r="F23" s="74"/>
      <c r="G23" s="74"/>
      <c r="H23" s="74"/>
      <c r="I23" s="74"/>
      <c r="J23" s="74"/>
      <c r="K23" s="74"/>
      <c r="L23" s="74"/>
      <c r="M23" s="74"/>
      <c r="N23" s="74"/>
      <c r="O23" s="74"/>
    </row>
    <row r="24" spans="2:21" ht="11.25" customHeight="1" x14ac:dyDescent="0.2">
      <c r="B24" s="5" t="e">
        <f>#REF!</f>
        <v>#REF!</v>
      </c>
      <c r="C24" s="5" t="e">
        <f t="array" ref="C24">INDEX([1]Тарифы!$Y$86:$Y$108,MATCH(#REF!,[1]Тарифы!$X$86:$X$108,0))</f>
        <v>#REF!</v>
      </c>
      <c r="D24" s="5"/>
      <c r="E24" s="62" t="s">
        <v>16</v>
      </c>
      <c r="F24" s="80" t="s">
        <v>34</v>
      </c>
      <c r="G24" s="81"/>
      <c r="H24" s="62" t="s">
        <v>18</v>
      </c>
      <c r="I24" s="67" t="s">
        <v>19</v>
      </c>
      <c r="J24" s="67"/>
      <c r="K24" s="67"/>
      <c r="L24" s="67"/>
      <c r="M24" s="67"/>
      <c r="N24" s="67"/>
      <c r="O24" s="67"/>
    </row>
    <row r="25" spans="2:21" ht="16.5" customHeight="1" x14ac:dyDescent="0.2">
      <c r="B25" s="5" t="e">
        <f>B24</f>
        <v>#REF!</v>
      </c>
      <c r="E25" s="62"/>
      <c r="F25" s="82"/>
      <c r="G25" s="83"/>
      <c r="H25" s="62"/>
      <c r="I25" s="6" t="s">
        <v>20</v>
      </c>
      <c r="J25" s="6" t="s">
        <v>21</v>
      </c>
      <c r="K25" s="7" t="s">
        <v>22</v>
      </c>
      <c r="L25" s="15" t="s">
        <v>23</v>
      </c>
      <c r="M25" s="9" t="s">
        <v>24</v>
      </c>
      <c r="N25" s="55"/>
      <c r="O25" s="55"/>
    </row>
    <row r="26" spans="2:21" ht="20.25" customHeight="1" x14ac:dyDescent="0.2">
      <c r="B26" s="5"/>
      <c r="E26" s="6">
        <v>1</v>
      </c>
      <c r="F26" s="73" t="s">
        <v>35</v>
      </c>
      <c r="G26" s="40"/>
      <c r="H26" s="16" t="s">
        <v>36</v>
      </c>
      <c r="I26" s="12">
        <v>2514.81799414646</v>
      </c>
      <c r="J26" s="12">
        <v>2509.3256972980735</v>
      </c>
      <c r="K26" s="12">
        <v>2528.0524149416169</v>
      </c>
      <c r="L26" s="12">
        <v>2514.8200000000002</v>
      </c>
      <c r="M26" s="12">
        <v>2514.8200000000002</v>
      </c>
      <c r="N26" s="55"/>
      <c r="O26" s="55"/>
    </row>
    <row r="27" spans="2:21" ht="13.5" customHeight="1" x14ac:dyDescent="0.25">
      <c r="E27" s="74" t="s">
        <v>37</v>
      </c>
      <c r="F27" s="74"/>
      <c r="G27" s="74"/>
      <c r="H27" s="74"/>
      <c r="I27" s="74"/>
      <c r="J27" s="74"/>
      <c r="K27" s="74"/>
      <c r="L27" s="74"/>
      <c r="M27" s="74"/>
      <c r="N27" s="74"/>
      <c r="O27" s="74"/>
    </row>
    <row r="28" spans="2:21" ht="11.25" customHeight="1" x14ac:dyDescent="0.25">
      <c r="E28" s="75" t="s">
        <v>16</v>
      </c>
      <c r="F28" s="63" t="s">
        <v>38</v>
      </c>
      <c r="G28" s="64"/>
      <c r="H28" s="62" t="s">
        <v>18</v>
      </c>
      <c r="I28" s="67" t="s">
        <v>19</v>
      </c>
      <c r="J28" s="67"/>
      <c r="K28" s="67"/>
      <c r="L28" s="67"/>
      <c r="M28" s="67"/>
      <c r="N28" s="67" t="s">
        <v>25</v>
      </c>
      <c r="O28" s="67"/>
    </row>
    <row r="29" spans="2:21" ht="15" customHeight="1" x14ac:dyDescent="0.25">
      <c r="E29" s="75"/>
      <c r="F29" s="65"/>
      <c r="G29" s="66"/>
      <c r="H29" s="62"/>
      <c r="I29" s="6" t="s">
        <v>20</v>
      </c>
      <c r="J29" s="6" t="s">
        <v>21</v>
      </c>
      <c r="K29" s="7" t="s">
        <v>39</v>
      </c>
      <c r="L29" s="15" t="s">
        <v>40</v>
      </c>
      <c r="M29" s="15" t="s">
        <v>41</v>
      </c>
      <c r="N29" s="55"/>
      <c r="O29" s="55"/>
    </row>
    <row r="30" spans="2:21" ht="18" customHeight="1" x14ac:dyDescent="0.25">
      <c r="E30" s="10" t="s">
        <v>42</v>
      </c>
      <c r="F30" s="76" t="s">
        <v>43</v>
      </c>
      <c r="G30" s="77"/>
      <c r="H30" s="11" t="s">
        <v>27</v>
      </c>
      <c r="I30" s="17">
        <v>2400418.6617285553</v>
      </c>
      <c r="J30" s="17">
        <v>2631529.4842583407</v>
      </c>
      <c r="K30" s="18">
        <v>2841055.6824342893</v>
      </c>
      <c r="L30" s="19">
        <v>2722773.8</v>
      </c>
      <c r="M30" s="20">
        <v>2830740.78</v>
      </c>
      <c r="N30" s="55"/>
      <c r="O30" s="55"/>
      <c r="R30" s="21"/>
    </row>
    <row r="31" spans="2:21" ht="17.25" customHeight="1" x14ac:dyDescent="0.25">
      <c r="E31" s="10" t="s">
        <v>29</v>
      </c>
      <c r="F31" s="73" t="str">
        <f>'[2]Тариф 2026'!F37</f>
        <v>Расходы регионального оператора по захоронению ТКО</v>
      </c>
      <c r="G31" s="73"/>
      <c r="H31" s="11" t="s">
        <v>27</v>
      </c>
      <c r="I31" s="17">
        <v>514541.78124778066</v>
      </c>
      <c r="J31" s="22">
        <v>502299.56632015598</v>
      </c>
      <c r="K31" s="22">
        <v>621490.54086653492</v>
      </c>
      <c r="L31" s="22">
        <v>579902.57999999996</v>
      </c>
      <c r="M31" s="22">
        <v>603098.68999999994</v>
      </c>
      <c r="N31" s="55"/>
      <c r="O31" s="55"/>
    </row>
    <row r="32" spans="2:21" ht="15" customHeight="1" x14ac:dyDescent="0.25">
      <c r="E32" s="10" t="s">
        <v>31</v>
      </c>
      <c r="F32" s="73" t="str">
        <f>'[2]Тариф 2026'!F41</f>
        <v>Расходы на сбор и транспортирование ТКО</v>
      </c>
      <c r="G32" s="73"/>
      <c r="H32" s="11" t="s">
        <v>27</v>
      </c>
      <c r="I32" s="17">
        <v>1644985.5498620805</v>
      </c>
      <c r="J32" s="22">
        <v>1738756.716334854</v>
      </c>
      <c r="K32" s="22">
        <v>1864707.1098489272</v>
      </c>
      <c r="L32" s="22">
        <v>1853943.46</v>
      </c>
      <c r="M32" s="22">
        <v>1928101.2</v>
      </c>
      <c r="N32" s="55"/>
      <c r="O32" s="55"/>
    </row>
    <row r="33" spans="2:15" ht="23.25" customHeight="1" x14ac:dyDescent="0.25">
      <c r="E33" s="10" t="s">
        <v>44</v>
      </c>
      <c r="F33" s="73" t="str">
        <f>'[2]Тариф 2026'!F42</f>
        <v>Расходы на заключение и обслуживание договоров с собственниками ТКО и операторами по обращению с ТКО</v>
      </c>
      <c r="G33" s="73"/>
      <c r="H33" s="11" t="s">
        <v>27</v>
      </c>
      <c r="I33" s="17">
        <v>199140.88715242909</v>
      </c>
      <c r="J33" s="22">
        <v>270670.71169139602</v>
      </c>
      <c r="K33" s="22">
        <v>314778.75350266998</v>
      </c>
      <c r="L33" s="22">
        <v>224437.2</v>
      </c>
      <c r="M33" s="22">
        <v>233414.68</v>
      </c>
      <c r="N33" s="55"/>
      <c r="O33" s="55"/>
    </row>
    <row r="34" spans="2:15" ht="15" customHeight="1" x14ac:dyDescent="0.25">
      <c r="E34" s="10" t="s">
        <v>45</v>
      </c>
      <c r="F34" s="73" t="str">
        <f>'[2]Тариф 2026'!F74</f>
        <v>Сбытовые расходы регионального оператора</v>
      </c>
      <c r="G34" s="73"/>
      <c r="H34" s="11" t="s">
        <v>27</v>
      </c>
      <c r="I34" s="17">
        <v>114955.96065313657</v>
      </c>
      <c r="J34" s="22">
        <v>72012.559851856655</v>
      </c>
      <c r="K34" s="22">
        <v>78945.884527750226</v>
      </c>
      <c r="L34" s="22">
        <v>53268.7</v>
      </c>
      <c r="M34" s="22">
        <v>54455.48</v>
      </c>
      <c r="N34" s="55"/>
      <c r="O34" s="55"/>
    </row>
    <row r="35" spans="2:15" ht="17.25" customHeight="1" x14ac:dyDescent="0.25">
      <c r="E35" s="10" t="s">
        <v>46</v>
      </c>
      <c r="F35" s="73" t="str">
        <f>'[2]Тариф 2026'!F75</f>
        <v>Нормативная прибыль</v>
      </c>
      <c r="G35" s="73"/>
      <c r="H35" s="11" t="s">
        <v>27</v>
      </c>
      <c r="I35" s="17">
        <v>0</v>
      </c>
      <c r="J35" s="22">
        <v>0</v>
      </c>
      <c r="K35" s="22">
        <v>0</v>
      </c>
      <c r="L35" s="22">
        <v>0</v>
      </c>
      <c r="M35" s="22">
        <v>0</v>
      </c>
      <c r="N35" s="55"/>
      <c r="O35" s="55"/>
    </row>
    <row r="36" spans="2:15" ht="17.25" customHeight="1" x14ac:dyDescent="0.25">
      <c r="E36" s="10" t="s">
        <v>47</v>
      </c>
      <c r="F36" s="73" t="str">
        <f>'[2]Тариф 2026'!F79</f>
        <v>Расчетная предпринимательская прибыль гарантирующей организации</v>
      </c>
      <c r="G36" s="40"/>
      <c r="H36" s="11" t="s">
        <v>27</v>
      </c>
      <c r="I36" s="17">
        <v>9957.0443576214457</v>
      </c>
      <c r="J36" s="22">
        <v>13533.535584569805</v>
      </c>
      <c r="K36" s="22">
        <v>15738.937675133517</v>
      </c>
      <c r="L36" s="22">
        <v>11221.86</v>
      </c>
      <c r="M36" s="22">
        <v>11670.73</v>
      </c>
      <c r="N36" s="55"/>
      <c r="O36" s="55"/>
    </row>
    <row r="37" spans="2:15" ht="17.25" customHeight="1" x14ac:dyDescent="0.25">
      <c r="E37" s="10" t="s">
        <v>48</v>
      </c>
      <c r="F37" s="73" t="str">
        <f>'[2]Тариф 2026'!F82</f>
        <v>Корректировка НВВ</v>
      </c>
      <c r="G37" s="40"/>
      <c r="H37" s="11" t="s">
        <v>27</v>
      </c>
      <c r="I37" s="17">
        <v>-83162.561544492812</v>
      </c>
      <c r="J37" s="22">
        <v>34256.394475507986</v>
      </c>
      <c r="K37" s="22">
        <v>-54605.543986727193</v>
      </c>
      <c r="L37" s="22">
        <v>0</v>
      </c>
      <c r="M37" s="22">
        <v>0</v>
      </c>
      <c r="N37" s="55"/>
      <c r="O37" s="55"/>
    </row>
    <row r="38" spans="2:15" ht="28.5" customHeight="1" x14ac:dyDescent="0.25">
      <c r="E38" s="68" t="s">
        <v>49</v>
      </c>
      <c r="F38" s="69"/>
      <c r="G38" s="69"/>
      <c r="H38" s="69"/>
      <c r="I38" s="69"/>
      <c r="J38" s="69"/>
      <c r="K38" s="69"/>
      <c r="L38" s="69"/>
      <c r="M38" s="69"/>
      <c r="N38" s="69"/>
      <c r="O38" s="69"/>
    </row>
    <row r="39" spans="2:15" ht="13.5" customHeight="1" x14ac:dyDescent="0.25">
      <c r="E39" s="70" t="s">
        <v>50</v>
      </c>
      <c r="F39" s="70"/>
      <c r="G39" s="70"/>
      <c r="H39" s="70"/>
      <c r="I39" s="70"/>
      <c r="J39" s="70"/>
      <c r="K39" s="70"/>
      <c r="L39" s="70"/>
      <c r="M39" s="70"/>
      <c r="N39" s="70"/>
      <c r="O39" s="70"/>
    </row>
    <row r="40" spans="2:15" ht="11.25" customHeight="1" x14ac:dyDescent="0.25">
      <c r="E40" s="10" t="s">
        <v>16</v>
      </c>
      <c r="F40" s="67" t="s">
        <v>51</v>
      </c>
      <c r="G40" s="67"/>
      <c r="H40" s="67"/>
      <c r="I40" s="71" t="s">
        <v>52</v>
      </c>
      <c r="J40" s="71"/>
      <c r="K40" s="71"/>
      <c r="L40" s="72"/>
      <c r="M40" s="72"/>
      <c r="N40" s="72"/>
      <c r="O40" s="72"/>
    </row>
    <row r="41" spans="2:15" ht="15" customHeight="1" x14ac:dyDescent="0.25">
      <c r="E41" s="10" t="s">
        <v>42</v>
      </c>
      <c r="F41" s="73" t="str">
        <f>F20</f>
        <v xml:space="preserve">Мероприятия по ремонту объектов </v>
      </c>
      <c r="G41" s="73"/>
      <c r="H41" s="73"/>
      <c r="I41" s="43" t="str">
        <f>G16</f>
        <v>с 01.01.2024 по 31.12.2028</v>
      </c>
      <c r="J41" s="43"/>
      <c r="K41" s="43"/>
      <c r="L41" s="43"/>
      <c r="M41" s="43"/>
      <c r="N41" s="43"/>
      <c r="O41" s="43"/>
    </row>
    <row r="42" spans="2:15" ht="15" customHeight="1" x14ac:dyDescent="0.25">
      <c r="E42" s="10" t="s">
        <v>53</v>
      </c>
      <c r="F42" s="73" t="str">
        <f>F21</f>
        <v>текущая эксплуатация объектов</v>
      </c>
      <c r="G42" s="73"/>
      <c r="H42" s="73"/>
      <c r="I42" s="44"/>
      <c r="J42" s="44"/>
      <c r="K42" s="44"/>
      <c r="L42" s="44"/>
      <c r="M42" s="44"/>
      <c r="N42" s="44"/>
      <c r="O42" s="44"/>
    </row>
    <row r="43" spans="2:15" ht="15" customHeight="1" x14ac:dyDescent="0.25">
      <c r="E43" s="10" t="s">
        <v>54</v>
      </c>
      <c r="F43" s="73" t="str">
        <f>F22</f>
        <v>текущий и (или) капитальный ремонт объектов</v>
      </c>
      <c r="G43" s="73"/>
      <c r="H43" s="73"/>
      <c r="I43" s="44"/>
      <c r="J43" s="44"/>
      <c r="K43" s="44"/>
      <c r="L43" s="44"/>
      <c r="M43" s="44"/>
      <c r="N43" s="44"/>
      <c r="O43" s="44"/>
    </row>
    <row r="44" spans="2:15" ht="15" customHeight="1" x14ac:dyDescent="0.25">
      <c r="E44" s="60">
        <v>2</v>
      </c>
      <c r="F44" s="60"/>
      <c r="G44" s="60"/>
      <c r="H44" s="60"/>
      <c r="I44" s="60"/>
      <c r="J44" s="60"/>
      <c r="K44" s="60"/>
      <c r="L44" s="60"/>
      <c r="M44" s="60"/>
      <c r="N44" s="60"/>
      <c r="O44" s="60"/>
    </row>
    <row r="45" spans="2:15" ht="14.25" customHeight="1" x14ac:dyDescent="0.25">
      <c r="E45" s="61" t="s">
        <v>55</v>
      </c>
      <c r="F45" s="61"/>
      <c r="G45" s="61"/>
      <c r="H45" s="61"/>
      <c r="I45" s="61"/>
      <c r="J45" s="61"/>
      <c r="K45" s="61"/>
      <c r="L45" s="61"/>
      <c r="M45" s="61"/>
      <c r="N45" s="61"/>
      <c r="O45" s="61"/>
    </row>
    <row r="46" spans="2:15" ht="12.75" customHeight="1" x14ac:dyDescent="0.25">
      <c r="E46" s="62" t="s">
        <v>16</v>
      </c>
      <c r="F46" s="63" t="s">
        <v>38</v>
      </c>
      <c r="G46" s="64"/>
      <c r="H46" s="62" t="s">
        <v>18</v>
      </c>
      <c r="I46" s="67" t="s">
        <v>19</v>
      </c>
      <c r="J46" s="67"/>
      <c r="K46" s="67"/>
      <c r="L46" s="67"/>
      <c r="M46" s="67"/>
      <c r="N46" s="67"/>
      <c r="O46" s="67"/>
    </row>
    <row r="47" spans="2:15" ht="13.5" customHeight="1" x14ac:dyDescent="0.25">
      <c r="E47" s="62"/>
      <c r="F47" s="65"/>
      <c r="G47" s="66"/>
      <c r="H47" s="62"/>
      <c r="I47" s="6" t="s">
        <v>20</v>
      </c>
      <c r="J47" s="6" t="s">
        <v>21</v>
      </c>
      <c r="K47" s="7" t="s">
        <v>22</v>
      </c>
      <c r="L47" s="15" t="s">
        <v>23</v>
      </c>
      <c r="M47" s="9" t="s">
        <v>24</v>
      </c>
      <c r="N47" s="55" t="s">
        <v>25</v>
      </c>
      <c r="O47" s="55"/>
    </row>
    <row r="48" spans="2:15" ht="12.75" customHeight="1" x14ac:dyDescent="0.2">
      <c r="B48" s="5" t="e">
        <f>OR(B49,#REF!)</f>
        <v>#REF!</v>
      </c>
      <c r="C48" s="5" t="e">
        <f t="array" ref="C48">INDEX([1]Тарифы!$AB$86:$AB$108,MATCH($C50,[1]Тарифы!$Y$86:$Y$108,0))</f>
        <v>#REF!</v>
      </c>
      <c r="D48" s="5"/>
      <c r="E48" s="23">
        <v>1</v>
      </c>
      <c r="F48" s="53" t="s">
        <v>56</v>
      </c>
      <c r="G48" s="54"/>
      <c r="H48" s="54"/>
      <c r="I48" s="54"/>
      <c r="J48" s="54"/>
      <c r="K48" s="54"/>
      <c r="L48" s="24"/>
      <c r="M48" s="24"/>
      <c r="N48" s="55"/>
      <c r="O48" s="55"/>
    </row>
    <row r="49" spans="2:15" ht="42.75" customHeight="1" x14ac:dyDescent="0.2">
      <c r="B49" s="5" t="e">
        <f>AND($C48="Водоснабжение",$C49&lt;&gt;"Тариф на транспортировку воды",$C49&lt;&gt;"Тариф на техническую воду")</f>
        <v>#REF!</v>
      </c>
      <c r="C49" s="5" t="e">
        <f t="array" ref="C49">INDEX([1]Тарифы!$AC$86:$AC$108,MATCH(C50,[1]Тарифы!$Y$86:$Y$108,0))</f>
        <v>#REF!</v>
      </c>
      <c r="D49" s="5"/>
      <c r="E49" s="25" t="s">
        <v>29</v>
      </c>
      <c r="F49" s="56" t="s">
        <v>57</v>
      </c>
      <c r="G49" s="57"/>
      <c r="H49" s="26" t="s">
        <v>58</v>
      </c>
      <c r="I49" s="27" t="s">
        <v>28</v>
      </c>
      <c r="J49" s="27" t="s">
        <v>28</v>
      </c>
      <c r="K49" s="27" t="s">
        <v>28</v>
      </c>
      <c r="L49" s="27" t="s">
        <v>28</v>
      </c>
      <c r="M49" s="27" t="s">
        <v>28</v>
      </c>
      <c r="N49" s="55"/>
      <c r="O49" s="55"/>
    </row>
    <row r="50" spans="2:15" ht="39" customHeight="1" x14ac:dyDescent="0.2">
      <c r="B50" s="5" t="e">
        <f>B49</f>
        <v>#REF!</v>
      </c>
      <c r="C50" s="5" t="e">
        <f t="array" ref="C50">INDEX([1]Тарифы!$Y$86:$Y$108,MATCH(#REF!,[1]Тарифы!$X$86:$X$108,0))</f>
        <v>#REF!</v>
      </c>
      <c r="D50" s="5"/>
      <c r="E50" s="25" t="s">
        <v>31</v>
      </c>
      <c r="F50" s="56" t="s">
        <v>59</v>
      </c>
      <c r="G50" s="57"/>
      <c r="H50" s="26" t="s">
        <v>58</v>
      </c>
      <c r="I50" s="27" t="s">
        <v>28</v>
      </c>
      <c r="J50" s="27" t="s">
        <v>28</v>
      </c>
      <c r="K50" s="27" t="s">
        <v>28</v>
      </c>
      <c r="L50" s="27" t="s">
        <v>28</v>
      </c>
      <c r="M50" s="27" t="s">
        <v>28</v>
      </c>
      <c r="N50" s="55"/>
      <c r="O50" s="55"/>
    </row>
    <row r="51" spans="2:15" ht="40.5" customHeight="1" x14ac:dyDescent="0.2">
      <c r="B51" s="5" t="e">
        <f>B50</f>
        <v>#REF!</v>
      </c>
      <c r="E51" s="25" t="s">
        <v>44</v>
      </c>
      <c r="F51" s="58" t="s">
        <v>60</v>
      </c>
      <c r="G51" s="59"/>
      <c r="H51" s="26" t="s">
        <v>58</v>
      </c>
      <c r="I51" s="27" t="s">
        <v>28</v>
      </c>
      <c r="J51" s="27" t="s">
        <v>28</v>
      </c>
      <c r="K51" s="27" t="s">
        <v>28</v>
      </c>
      <c r="L51" s="27" t="s">
        <v>28</v>
      </c>
      <c r="M51" s="27" t="s">
        <v>28</v>
      </c>
      <c r="N51" s="55"/>
      <c r="O51" s="55"/>
    </row>
    <row r="52" spans="2:15" ht="30.75" customHeight="1" x14ac:dyDescent="0.2">
      <c r="B52" s="5"/>
      <c r="E52" s="25" t="s">
        <v>45</v>
      </c>
      <c r="F52" s="56" t="s">
        <v>61</v>
      </c>
      <c r="G52" s="57"/>
      <c r="H52" s="28" t="s">
        <v>62</v>
      </c>
      <c r="I52" s="27" t="s">
        <v>28</v>
      </c>
      <c r="J52" s="27" t="s">
        <v>28</v>
      </c>
      <c r="K52" s="27" t="s">
        <v>28</v>
      </c>
      <c r="L52" s="27" t="s">
        <v>28</v>
      </c>
      <c r="M52" s="27" t="s">
        <v>28</v>
      </c>
      <c r="N52" s="55"/>
      <c r="O52" s="55"/>
    </row>
    <row r="53" spans="2:15" ht="15.75" customHeight="1" x14ac:dyDescent="0.25">
      <c r="E53" s="46" t="s">
        <v>63</v>
      </c>
      <c r="F53" s="46"/>
      <c r="G53" s="46"/>
      <c r="H53" s="46"/>
      <c r="I53" s="46"/>
      <c r="J53" s="46"/>
      <c r="K53" s="46"/>
      <c r="L53" s="46"/>
      <c r="M53" s="46"/>
      <c r="N53" s="46"/>
      <c r="O53" s="46"/>
    </row>
    <row r="54" spans="2:15" ht="24.75" customHeight="1" x14ac:dyDescent="0.25">
      <c r="E54" s="29" t="s">
        <v>16</v>
      </c>
      <c r="F54" s="47" t="s">
        <v>38</v>
      </c>
      <c r="G54" s="47"/>
      <c r="H54" s="6" t="s">
        <v>18</v>
      </c>
      <c r="I54" s="30" t="s">
        <v>64</v>
      </c>
      <c r="J54" s="30" t="s">
        <v>65</v>
      </c>
      <c r="K54" s="30" t="s">
        <v>66</v>
      </c>
      <c r="L54" s="30" t="s">
        <v>67</v>
      </c>
      <c r="M54" s="30" t="s">
        <v>68</v>
      </c>
      <c r="N54" s="30" t="s">
        <v>69</v>
      </c>
      <c r="O54" s="9" t="s">
        <v>25</v>
      </c>
    </row>
    <row r="55" spans="2:15" ht="15" customHeight="1" x14ac:dyDescent="0.25">
      <c r="E55" s="29" t="s">
        <v>42</v>
      </c>
      <c r="F55" s="48" t="s">
        <v>70</v>
      </c>
      <c r="G55" s="48"/>
      <c r="H55" s="29" t="s">
        <v>71</v>
      </c>
      <c r="I55" s="31">
        <v>2730.7194298363879</v>
      </c>
      <c r="J55" s="31">
        <v>2470.0520000000001</v>
      </c>
      <c r="K55" s="32">
        <v>2523.0190000000002</v>
      </c>
      <c r="L55" s="33">
        <v>2552.2553330000001</v>
      </c>
      <c r="M55" s="33">
        <v>2514.81799414646</v>
      </c>
      <c r="N55" s="33">
        <v>2578.0383310000002</v>
      </c>
      <c r="O55" s="49"/>
    </row>
    <row r="56" spans="2:15" ht="15" customHeight="1" x14ac:dyDescent="0.25">
      <c r="E56" s="29" t="s">
        <v>53</v>
      </c>
      <c r="F56" s="48" t="s">
        <v>72</v>
      </c>
      <c r="G56" s="52"/>
      <c r="H56" s="29" t="s">
        <v>73</v>
      </c>
      <c r="I56" s="34">
        <v>2261817.2658351213</v>
      </c>
      <c r="J56" s="34">
        <v>2217270.4019619655</v>
      </c>
      <c r="K56" s="33">
        <v>2299119.2130627315</v>
      </c>
      <c r="L56" s="33">
        <v>2316466.3408260196</v>
      </c>
      <c r="M56" s="33">
        <v>2400418.6617285553</v>
      </c>
      <c r="N56" s="33">
        <v>2444020.2231624569</v>
      </c>
      <c r="O56" s="50"/>
    </row>
    <row r="57" spans="2:15" ht="15" customHeight="1" x14ac:dyDescent="0.25">
      <c r="E57" s="29" t="s">
        <v>74</v>
      </c>
      <c r="F57" s="42" t="str">
        <f t="shared" ref="F57:F63" si="0">F31</f>
        <v>Расходы регионального оператора по захоронению ТКО</v>
      </c>
      <c r="G57" s="42"/>
      <c r="H57" s="29" t="s">
        <v>73</v>
      </c>
      <c r="I57" s="20">
        <v>522261.75881198229</v>
      </c>
      <c r="J57" s="20">
        <v>466247.84504418791</v>
      </c>
      <c r="K57" s="33">
        <v>498911.33678843593</v>
      </c>
      <c r="L57" s="33">
        <v>511272.87917038408</v>
      </c>
      <c r="M57" s="33">
        <v>514541.78124778066</v>
      </c>
      <c r="N57" s="33">
        <v>549289.72158344986</v>
      </c>
      <c r="O57" s="50"/>
    </row>
    <row r="58" spans="2:15" ht="15" customHeight="1" x14ac:dyDescent="0.25">
      <c r="E58" s="29" t="s">
        <v>75</v>
      </c>
      <c r="F58" s="42" t="str">
        <f t="shared" si="0"/>
        <v>Расходы на сбор и транспортирование ТКО</v>
      </c>
      <c r="G58" s="42"/>
      <c r="H58" s="29" t="s">
        <v>73</v>
      </c>
      <c r="I58" s="20">
        <v>1461275.3520935567</v>
      </c>
      <c r="J58" s="20">
        <v>1485859.6585840732</v>
      </c>
      <c r="K58" s="33">
        <v>1537409.1452888793</v>
      </c>
      <c r="L58" s="33">
        <v>1472407.4950659501</v>
      </c>
      <c r="M58" s="33">
        <v>1644985.5498620805</v>
      </c>
      <c r="N58" s="33">
        <v>1492208.54081445</v>
      </c>
      <c r="O58" s="50"/>
    </row>
    <row r="59" spans="2:15" ht="29.25" customHeight="1" x14ac:dyDescent="0.25">
      <c r="E59" s="29" t="s">
        <v>76</v>
      </c>
      <c r="F59" s="42" t="str">
        <f t="shared" si="0"/>
        <v>Расходы на заключение и обслуживание договоров с собственниками ТКО и операторами по обращению с ТКО</v>
      </c>
      <c r="G59" s="42"/>
      <c r="H59" s="29" t="s">
        <v>73</v>
      </c>
      <c r="I59" s="20">
        <v>175861.92191313091</v>
      </c>
      <c r="J59" s="20">
        <v>218958.2103437045</v>
      </c>
      <c r="K59" s="33">
        <v>186413.63722791875</v>
      </c>
      <c r="L59" s="33">
        <v>278630.81731968548</v>
      </c>
      <c r="M59" s="33">
        <v>199140.88715242909</v>
      </c>
      <c r="N59" s="33">
        <v>322188.76076455694</v>
      </c>
      <c r="O59" s="50"/>
    </row>
    <row r="60" spans="2:15" ht="18.75" customHeight="1" x14ac:dyDescent="0.25">
      <c r="E60" s="35" t="s">
        <v>77</v>
      </c>
      <c r="F60" s="42" t="str">
        <f t="shared" si="0"/>
        <v>Сбытовые расходы регионального оператора</v>
      </c>
      <c r="G60" s="42"/>
      <c r="H60" s="29" t="s">
        <v>73</v>
      </c>
      <c r="I60" s="20">
        <v>108890.01914945157</v>
      </c>
      <c r="J60" s="20">
        <v>46204.687989999999</v>
      </c>
      <c r="K60" s="33">
        <v>113090.86329175608</v>
      </c>
      <c r="L60" s="33">
        <v>54155.149269999994</v>
      </c>
      <c r="M60" s="33">
        <v>114955.96065313657</v>
      </c>
      <c r="N60" s="33">
        <v>80333.2</v>
      </c>
      <c r="O60" s="50"/>
    </row>
    <row r="61" spans="2:15" ht="15.75" customHeight="1" x14ac:dyDescent="0.25">
      <c r="E61" s="35" t="s">
        <v>78</v>
      </c>
      <c r="F61" s="42" t="str">
        <f t="shared" si="0"/>
        <v>Нормативная прибыль</v>
      </c>
      <c r="G61" s="42"/>
      <c r="H61" s="29" t="s">
        <v>73</v>
      </c>
      <c r="I61" s="20">
        <v>0</v>
      </c>
      <c r="J61" s="20">
        <v>0</v>
      </c>
      <c r="K61" s="33">
        <v>0</v>
      </c>
      <c r="L61" s="33">
        <v>0</v>
      </c>
      <c r="M61" s="33">
        <v>0</v>
      </c>
      <c r="N61" s="33">
        <v>0</v>
      </c>
      <c r="O61" s="50"/>
    </row>
    <row r="62" spans="2:15" ht="18" customHeight="1" x14ac:dyDescent="0.25">
      <c r="E62" s="35" t="s">
        <v>79</v>
      </c>
      <c r="F62" s="42" t="str">
        <f t="shared" si="0"/>
        <v>Расчетная предпринимательская прибыль гарантирующей организации</v>
      </c>
      <c r="G62" s="42"/>
      <c r="H62" s="29" t="s">
        <v>73</v>
      </c>
      <c r="I62" s="20">
        <v>8793.0960956565432</v>
      </c>
      <c r="J62" s="20">
        <v>0</v>
      </c>
      <c r="K62" s="33">
        <v>9320.6818613959331</v>
      </c>
      <c r="L62" s="33">
        <v>0</v>
      </c>
      <c r="M62" s="33">
        <v>9957.0443576214457</v>
      </c>
      <c r="N62" s="33">
        <v>0</v>
      </c>
      <c r="O62" s="50"/>
    </row>
    <row r="63" spans="2:15" ht="17.25" customHeight="1" x14ac:dyDescent="0.25">
      <c r="E63" s="35" t="s">
        <v>80</v>
      </c>
      <c r="F63" s="42" t="str">
        <f t="shared" si="0"/>
        <v>Корректировка НВВ</v>
      </c>
      <c r="G63" s="42"/>
      <c r="H63" s="29" t="s">
        <v>73</v>
      </c>
      <c r="I63" s="20">
        <v>-15264.882228656439</v>
      </c>
      <c r="J63" s="20">
        <v>0</v>
      </c>
      <c r="K63" s="33">
        <v>-46026.451395654156</v>
      </c>
      <c r="L63" s="33">
        <v>0</v>
      </c>
      <c r="M63" s="33">
        <v>-83162.561544492812</v>
      </c>
      <c r="N63" s="33">
        <v>0</v>
      </c>
      <c r="O63" s="50"/>
    </row>
    <row r="64" spans="2:15" ht="17.25" customHeight="1" x14ac:dyDescent="0.25">
      <c r="E64" s="35" t="s">
        <v>81</v>
      </c>
      <c r="F64" s="43" t="s">
        <v>56</v>
      </c>
      <c r="G64" s="44"/>
      <c r="H64" s="44"/>
      <c r="I64" s="44"/>
      <c r="J64" s="44"/>
      <c r="K64" s="36"/>
      <c r="L64" s="36"/>
      <c r="M64" s="36"/>
      <c r="N64" s="36"/>
      <c r="O64" s="50"/>
    </row>
    <row r="65" spans="5:15" ht="39" customHeight="1" x14ac:dyDescent="0.25">
      <c r="E65" s="37" t="s">
        <v>82</v>
      </c>
      <c r="F65" s="39" t="str">
        <f>F49</f>
        <v>Доля проб подземных вод, почвы и воздуха, отобранных по результатам производственного экологического контроля, не соответствующих установленным требованиям, в общем объеме таких проб</v>
      </c>
      <c r="G65" s="40"/>
      <c r="H65" s="38" t="str">
        <f>H49</f>
        <v>%</v>
      </c>
      <c r="I65" s="20" t="s">
        <v>28</v>
      </c>
      <c r="J65" s="20" t="s">
        <v>28</v>
      </c>
      <c r="K65" s="20" t="s">
        <v>28</v>
      </c>
      <c r="L65" s="20" t="s">
        <v>28</v>
      </c>
      <c r="M65" s="20" t="s">
        <v>28</v>
      </c>
      <c r="N65" s="20" t="s">
        <v>28</v>
      </c>
      <c r="O65" s="50"/>
    </row>
    <row r="66" spans="5:15" ht="39" customHeight="1" x14ac:dyDescent="0.25">
      <c r="E66" s="35" t="s">
        <v>83</v>
      </c>
      <c r="F66" s="39" t="str">
        <f>F50</f>
        <v>Доля проб почвы, отобранных по результатам производственного экологического контроля, не соответствующих установленным требованиям, в общем объеме таких проб</v>
      </c>
      <c r="G66" s="40"/>
      <c r="H66" s="38" t="str">
        <f>H50</f>
        <v>%</v>
      </c>
      <c r="I66" s="20" t="s">
        <v>28</v>
      </c>
      <c r="J66" s="20" t="s">
        <v>28</v>
      </c>
      <c r="K66" s="20" t="s">
        <v>28</v>
      </c>
      <c r="L66" s="20" t="s">
        <v>28</v>
      </c>
      <c r="M66" s="20" t="s">
        <v>28</v>
      </c>
      <c r="N66" s="20" t="s">
        <v>28</v>
      </c>
      <c r="O66" s="50"/>
    </row>
    <row r="67" spans="5:15" ht="39" customHeight="1" x14ac:dyDescent="0.25">
      <c r="E67" s="35" t="s">
        <v>84</v>
      </c>
      <c r="F67" s="39" t="str">
        <f>F51</f>
        <v>Доля проб воздуха, отобранных по результатам производственного экологического контроля, несоответствующих установленным требованиям, в общем объеме таких проб</v>
      </c>
      <c r="G67" s="45"/>
      <c r="H67" s="38" t="str">
        <f>H51</f>
        <v>%</v>
      </c>
      <c r="I67" s="20" t="s">
        <v>28</v>
      </c>
      <c r="J67" s="20" t="s">
        <v>28</v>
      </c>
      <c r="K67" s="20" t="s">
        <v>28</v>
      </c>
      <c r="L67" s="20" t="s">
        <v>28</v>
      </c>
      <c r="M67" s="20" t="s">
        <v>28</v>
      </c>
      <c r="N67" s="20" t="s">
        <v>28</v>
      </c>
      <c r="O67" s="50"/>
    </row>
    <row r="68" spans="5:15" ht="29.25" customHeight="1" x14ac:dyDescent="0.25">
      <c r="E68" s="35" t="s">
        <v>85</v>
      </c>
      <c r="F68" s="39" t="str">
        <f>F52</f>
        <v>Количество возгораний твердых коммунальных отходов в расчете на единицу площади объекта, используемого для захоронения твердых коммунальных отходов</v>
      </c>
      <c r="G68" s="40"/>
      <c r="H68" s="38" t="str">
        <f>H52</f>
        <v>штук на гектар</v>
      </c>
      <c r="I68" s="20" t="s">
        <v>28</v>
      </c>
      <c r="J68" s="20" t="s">
        <v>28</v>
      </c>
      <c r="K68" s="20" t="s">
        <v>28</v>
      </c>
      <c r="L68" s="20" t="s">
        <v>28</v>
      </c>
      <c r="M68" s="20" t="s">
        <v>28</v>
      </c>
      <c r="N68" s="20" t="s">
        <v>28</v>
      </c>
      <c r="O68" s="51"/>
    </row>
    <row r="72" spans="5:15" ht="15" customHeight="1" x14ac:dyDescent="0.25">
      <c r="E72" s="41" t="s">
        <v>86</v>
      </c>
      <c r="F72" s="41"/>
      <c r="G72" s="41"/>
      <c r="H72" s="41"/>
      <c r="I72" s="41"/>
      <c r="J72" s="41"/>
      <c r="K72" s="41"/>
      <c r="L72" s="41"/>
      <c r="M72" s="41"/>
      <c r="N72" s="41"/>
      <c r="O72" s="41"/>
    </row>
  </sheetData>
  <mergeCells count="83">
    <mergeCell ref="E10:O10"/>
    <mergeCell ref="E11:O11"/>
    <mergeCell ref="E12:F12"/>
    <mergeCell ref="G12:O12"/>
    <mergeCell ref="E13:F13"/>
    <mergeCell ref="G13:O13"/>
    <mergeCell ref="E14:F14"/>
    <mergeCell ref="G14:O14"/>
    <mergeCell ref="E15:F15"/>
    <mergeCell ref="G15:O15"/>
    <mergeCell ref="E16:F16"/>
    <mergeCell ref="G16:O16"/>
    <mergeCell ref="E17:O17"/>
    <mergeCell ref="E18:E19"/>
    <mergeCell ref="F18:G19"/>
    <mergeCell ref="H18:H19"/>
    <mergeCell ref="I18:O18"/>
    <mergeCell ref="N19:O19"/>
    <mergeCell ref="E24:E25"/>
    <mergeCell ref="F24:G25"/>
    <mergeCell ref="H24:H25"/>
    <mergeCell ref="I24:O24"/>
    <mergeCell ref="N25:O26"/>
    <mergeCell ref="F20:G20"/>
    <mergeCell ref="N20:O22"/>
    <mergeCell ref="F21:G21"/>
    <mergeCell ref="F22:G22"/>
    <mergeCell ref="E23:O23"/>
    <mergeCell ref="F37:G37"/>
    <mergeCell ref="F26:G26"/>
    <mergeCell ref="E27:O27"/>
    <mergeCell ref="E28:E29"/>
    <mergeCell ref="F28:G29"/>
    <mergeCell ref="H28:H29"/>
    <mergeCell ref="I28:M28"/>
    <mergeCell ref="N28:O28"/>
    <mergeCell ref="N29:O37"/>
    <mergeCell ref="F30:G30"/>
    <mergeCell ref="F31:G31"/>
    <mergeCell ref="F32:G32"/>
    <mergeCell ref="F33:G33"/>
    <mergeCell ref="F34:G34"/>
    <mergeCell ref="F35:G35"/>
    <mergeCell ref="F36:G36"/>
    <mergeCell ref="E38:O38"/>
    <mergeCell ref="E39:O39"/>
    <mergeCell ref="F40:H40"/>
    <mergeCell ref="I40:O40"/>
    <mergeCell ref="F41:H41"/>
    <mergeCell ref="I41:O43"/>
    <mergeCell ref="F42:H42"/>
    <mergeCell ref="F43:H43"/>
    <mergeCell ref="E44:O44"/>
    <mergeCell ref="E45:O45"/>
    <mergeCell ref="E46:E47"/>
    <mergeCell ref="F46:G47"/>
    <mergeCell ref="H46:H47"/>
    <mergeCell ref="I46:O46"/>
    <mergeCell ref="N47:O47"/>
    <mergeCell ref="F48:K48"/>
    <mergeCell ref="N48:O52"/>
    <mergeCell ref="F49:G49"/>
    <mergeCell ref="F50:G50"/>
    <mergeCell ref="F51:G51"/>
    <mergeCell ref="F52:G52"/>
    <mergeCell ref="E53:O53"/>
    <mergeCell ref="F54:G54"/>
    <mergeCell ref="F55:G55"/>
    <mergeCell ref="O55:O68"/>
    <mergeCell ref="F56:G56"/>
    <mergeCell ref="F57:G57"/>
    <mergeCell ref="F58:G58"/>
    <mergeCell ref="F59:G59"/>
    <mergeCell ref="F60:G60"/>
    <mergeCell ref="F61:G61"/>
    <mergeCell ref="F68:G68"/>
    <mergeCell ref="E72:O72"/>
    <mergeCell ref="F62:G62"/>
    <mergeCell ref="F63:G63"/>
    <mergeCell ref="F64:J64"/>
    <mergeCell ref="F65:G65"/>
    <mergeCell ref="F66:G66"/>
    <mergeCell ref="F67:G6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2015-06-05T18:19:34Z</dcterms:created>
  <dcterms:modified xsi:type="dcterms:W3CDTF">2025-12-25T09:18:37Z</dcterms:modified>
</cp:coreProperties>
</file>