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filterPrivacy="1"/>
  <xr:revisionPtr revIDLastSave="0" documentId="8_{34865786-F9E7-46D3-8302-F02981A2D592}" xr6:coauthVersionLast="37" xr6:coauthVersionMax="37" xr10:uidLastSave="{00000000-0000-0000-0000-000000000000}"/>
  <bookViews>
    <workbookView xWindow="0" yWindow="0" windowWidth="22260" windowHeight="12645" xr2:uid="{00000000-000D-0000-FFFF-FFFF00000000}"/>
  </bookViews>
  <sheets>
    <sheet name="Лист1" sheetId="1" r:id="rId1"/>
  </sheets>
  <externalReferences>
    <externalReference r:id="rId2"/>
  </externalReferences>
  <definedNames>
    <definedName name="region_name">[1]Титульный!$AD$11</definedName>
    <definedName name="REGULATION_METHODS">[1]Титульный!$AD$62</definedName>
    <definedName name="_xlnm.Print_Area" localSheetId="0">Лист1!$A$1:$O$95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2" i="1" l="1"/>
  <c r="B73" i="1" s="1"/>
  <c r="C62" i="1" a="1"/>
  <c r="C62" i="1" s="1"/>
  <c r="C61" i="1" s="1" a="1"/>
  <c r="C61" i="1" s="1"/>
  <c r="B56" i="1"/>
  <c r="B54" i="1"/>
  <c r="B69" i="1" s="1"/>
  <c r="C50" i="1" a="1"/>
  <c r="C50" i="1" s="1"/>
  <c r="C49" i="1" a="1"/>
  <c r="C49" i="1" s="1"/>
  <c r="B31" i="1"/>
  <c r="B32" i="1" s="1"/>
  <c r="B33" i="1" s="1"/>
  <c r="B30" i="1"/>
  <c r="B29" i="1"/>
  <c r="B27" i="1"/>
  <c r="C26" i="1" a="1"/>
  <c r="C26" i="1" s="1"/>
  <c r="B28" i="1" s="1" a="1"/>
  <c r="B28" i="1" s="1"/>
  <c r="B26" i="1"/>
  <c r="B24" i="1"/>
  <c r="B23" i="1"/>
  <c r="B21" i="1"/>
  <c r="B20" i="1"/>
  <c r="B22" i="1" s="1"/>
  <c r="B55" i="1" l="1"/>
  <c r="B70" i="1" s="1"/>
  <c r="B71" i="1" s="1"/>
  <c r="B53" i="1"/>
  <c r="B51" i="1"/>
  <c r="B64" i="1" s="1"/>
  <c r="B65" i="1" s="1"/>
  <c r="B50" i="1"/>
  <c r="B49" i="1" l="1"/>
  <c r="B61" i="1" s="1"/>
  <c r="B62" i="1"/>
  <c r="B63" i="1" s="1"/>
  <c r="B67" i="1"/>
  <c r="B68" i="1" s="1"/>
  <c r="B52" i="1"/>
  <c r="B66" i="1" s="1"/>
</calcChain>
</file>

<file path=xl/sharedStrings.xml><?xml version="1.0" encoding="utf-8"?>
<sst xmlns="http://schemas.openxmlformats.org/spreadsheetml/2006/main" count="210" uniqueCount="93">
  <si>
    <t>Приложение № 2</t>
  </si>
  <si>
    <t>к решению правления</t>
  </si>
  <si>
    <t>РСТ Кировской области</t>
  </si>
  <si>
    <t>от 10.09.2025 №27/4-кс-2026</t>
  </si>
  <si>
    <t>Приложение № 3</t>
  </si>
  <si>
    <t>от 31.10.2023 № 38/15-кс-2024</t>
  </si>
  <si>
    <t>Производственная программа в сфере холодного водоснабжения администрации муниципального образования Шварихинское сельское поселение на территории муниципального образования Шварихинское сельское поселение Нолинского района на 2024-2028 годы</t>
  </si>
  <si>
    <t>Раздел 1. Паспорт производственной программы</t>
  </si>
  <si>
    <t xml:space="preserve">Регулируемая организация </t>
  </si>
  <si>
    <t>Администрация муниципального образования Шварихинское сельское поселение Нолинского района Кировской области</t>
  </si>
  <si>
    <t>Местонахождение</t>
  </si>
  <si>
    <t>Советская ул., д. 40, с. Швариха, Нолинский район район, Кировская область, 613466</t>
  </si>
  <si>
    <t>Уполномоченный орган регулирования</t>
  </si>
  <si>
    <t>Региональная служба по тарифам Кировской области</t>
  </si>
  <si>
    <t>г. Киров, ул.Всесвятская, д.23</t>
  </si>
  <si>
    <t>Период реализации производственной программы</t>
  </si>
  <si>
    <t>с 01.01.2024 по 31.12.2028</t>
  </si>
  <si>
    <t>Раздел 2. Перечень мероприятий по ремонту объектов централизованных систем водоснабжения и водоотведения, мероприятий, направленных на улучшение качества питьевой воды и качества очистки сточных вод, мероприятий по энергосбережению и повышению энергетической эффективности,
в том числе по снижению потерь воды при транспортировке</t>
  </si>
  <si>
    <t>№</t>
  </si>
  <si>
    <t>Наименование</t>
  </si>
  <si>
    <t>Единица измерения</t>
  </si>
  <si>
    <t>Величина показателя</t>
  </si>
  <si>
    <t>2024 год</t>
  </si>
  <si>
    <t>2025 год</t>
  </si>
  <si>
    <t>2026 год</t>
  </si>
  <si>
    <t>2027 год</t>
  </si>
  <si>
    <t>2028 год</t>
  </si>
  <si>
    <t>Текущий (капитальный) ремонт и обслуживание объектов централизованной системы водоснабжения за счет тарифных источников</t>
  </si>
  <si>
    <t>тыс.руб.</t>
  </si>
  <si>
    <t>2</t>
  </si>
  <si>
    <t>Мероприятия, направленные на улучшение качества воды, мероприятий 
по энергосбережению и повышению энергетической эффективности</t>
  </si>
  <si>
    <t>Раздел 3. Объем подачи воды</t>
  </si>
  <si>
    <t>Показатели производственной деятельности</t>
  </si>
  <si>
    <t>Объем поднятой воды</t>
  </si>
  <si>
    <t>тыс.м3</t>
  </si>
  <si>
    <t>Объем потерь воды</t>
  </si>
  <si>
    <t>Отпуск (реализация) воды потребителям всего, в т.ч.:</t>
  </si>
  <si>
    <t>3.1</t>
  </si>
  <si>
    <t>- населению</t>
  </si>
  <si>
    <t>3.2</t>
  </si>
  <si>
    <t xml:space="preserve">- бюджетным организациям </t>
  </si>
  <si>
    <t>3.3</t>
  </si>
  <si>
    <t xml:space="preserve">  - прочим потребителям</t>
  </si>
  <si>
    <t>Раздел 4. Объем финансовых потребностей, необходимых для реализации производственной программы</t>
  </si>
  <si>
    <t>Наименование показателя</t>
  </si>
  <si>
    <t>2027 год*</t>
  </si>
  <si>
    <t>2028 год*</t>
  </si>
  <si>
    <t>1</t>
  </si>
  <si>
    <t>Финансовые потребности за счет тарифных источников (без учета расходов на инвестиции), в том числе:</t>
  </si>
  <si>
    <t>1.1</t>
  </si>
  <si>
    <t xml:space="preserve">  - операционные расходы</t>
  </si>
  <si>
    <t>1.2</t>
  </si>
  <si>
    <t xml:space="preserve">  - расходы на энергетические ресурсы</t>
  </si>
  <si>
    <t xml:space="preserve">   * финансовые потребности на 2027-2028 годы определены исходя из объема финансовой потребности 2024 года с учетом параметров прогноза социально-экономического развития Российской Федерации.</t>
  </si>
  <si>
    <t>Раздел 5. График реализации мероприятий производственной программы</t>
  </si>
  <si>
    <t>Наименование мероприятия</t>
  </si>
  <si>
    <t>Период реализации</t>
  </si>
  <si>
    <t>Раздел 6. Плановые значения показателей надежности, качества и энергетической эффективности объектов централизованных систем водоснабжения и водоотведения (определяются в соответствии с приказом Минстроя России от 04.04.2014 № 162/пр "Об утверждении перечня показателей надежности, качества, энергетической эффективности объектов централизованных систем горячего водоснабжения, холодного водоснабжения и (или) водоотведения, порядка и правил определения плановых значений и фактических значений таких показателей" (далее -  приказ Минстроя России от 04.04.2014 № 162/пр )</t>
  </si>
  <si>
    <t>Показатели качества питьевой воды</t>
  </si>
  <si>
    <t>подпункт "а" пункта 9 приказа Минстроя России от 04.04.2014 № 162/пр</t>
  </si>
  <si>
    <t>%</t>
  </si>
  <si>
    <t>подпункт "б" пункта 9 приказа Минстроя России от 04.04.2014 № 162/пр</t>
  </si>
  <si>
    <t>Показатели надежности и бесперебойности водоснабжения</t>
  </si>
  <si>
    <t>2.1</t>
  </si>
  <si>
    <t>пункт 11 приказа Минстроя России от 04.04.2014 № 162/пр</t>
  </si>
  <si>
    <t>ед./км</t>
  </si>
  <si>
    <t>Показатели энергетической эффективности</t>
  </si>
  <si>
    <t>подпункт "а" пункта 13 приказа Минстроя России от 04.04.2014 № 162/пр</t>
  </si>
  <si>
    <t>подпункт "г" пункта 13 приказа Минстроя России от 04.04.2014 № 162/пр</t>
  </si>
  <si>
    <t>кВт*ч/куб.м</t>
  </si>
  <si>
    <t>3</t>
  </si>
  <si>
    <t xml:space="preserve">Раздел 7. Расчет эффективности производственной программы, осуществляемый путем сопоставления динамики изменения плановых значений показателей надежности, качества и энергетической эффективности объектов централизованных систем водоснабжения и водоотведения и расходов на реализацию производственной программы в течении срока её действия </t>
  </si>
  <si>
    <t>Сопоставление динамики изменения</t>
  </si>
  <si>
    <t>-</t>
  </si>
  <si>
    <t>Раздел 8. Отчет об исполнении производственной программы за истекший период регулирования</t>
  </si>
  <si>
    <t>План 
на 2022 год</t>
  </si>
  <si>
    <t>Факт
 за 2022 год</t>
  </si>
  <si>
    <t>План 
на 2023 год</t>
  </si>
  <si>
    <t>Факт
 за 2023 год</t>
  </si>
  <si>
    <t>План 
на 2024 год</t>
  </si>
  <si>
    <t>Факт
 за 2024 год</t>
  </si>
  <si>
    <t>Примечание</t>
  </si>
  <si>
    <t>Финансовые потребности за счет тарифных источников, в том числе:</t>
  </si>
  <si>
    <t>Операционные расходы</t>
  </si>
  <si>
    <t>Расходы на энергетические ресурсы</t>
  </si>
  <si>
    <t>Объем отпущенной воды</t>
  </si>
  <si>
    <t>тыс. куб.м</t>
  </si>
  <si>
    <t>Показатели качества питьевой воды, надежности и бесперебойности услуги водоснабжения</t>
  </si>
  <si>
    <t>Раздел 9. Мероприятия, направленные на повышение качества обслуживания абонентов</t>
  </si>
  <si>
    <t>Мероприятия, направленные на повышение качества обслуживания абонентов</t>
  </si>
  <si>
    <t>Мероприятия, направленные на повышение качества обслуживания абонентов не планируются</t>
  </si>
  <si>
    <t xml:space="preserve">                                              __________________</t>
  </si>
  <si>
    <t>от 26.11.2025 № 39/30-кс-2026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</si>
</sst>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р_._-;\-* #,##0.00_р_._-;_-* &quot;-&quot;??_р_._-;_-@_-"/>
  </numFmts>
  <fonts count="11" x14ac:knownFonts="1">
    <font>
      <sz val="11"/>
      <color theme="1"/>
      <name val="Calibri"/>
      <family val="2"/>
      <scheme val="minor"/>
    </font>
    <font>
      <sz val="9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Arial"/>
      <family val="2"/>
      <charset val="204"/>
    </font>
    <font>
      <b/>
      <sz val="9"/>
      <name val="Tahoma"/>
      <family val="2"/>
      <charset val="204"/>
    </font>
    <font>
      <b/>
      <sz val="14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ahoma"/>
      <family val="2"/>
      <charset val="204"/>
    </font>
    <font>
      <sz val="9"/>
      <color theme="1"/>
      <name val="Tahoma"/>
      <family val="2"/>
      <charset val="204"/>
    </font>
    <font>
      <sz val="9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7EAD3"/>
      </patternFill>
    </fill>
  </fills>
  <borders count="28">
    <border>
      <left/>
      <right/>
      <top/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7">
    <xf numFmtId="0" fontId="0" fillId="0" borderId="0"/>
    <xf numFmtId="0" fontId="5" fillId="0" borderId="1" applyFill="0">
      <alignment horizontal="center" vertical="center" wrapText="1"/>
    </xf>
    <xf numFmtId="0" fontId="5" fillId="0" borderId="1" applyFill="0">
      <alignment horizontal="center" vertical="center"/>
    </xf>
    <xf numFmtId="0" fontId="5" fillId="0" borderId="4" applyFill="0">
      <alignment horizontal="right" vertical="center" wrapText="1" indent="1"/>
    </xf>
    <xf numFmtId="0" fontId="5" fillId="0" borderId="5" applyFill="0">
      <alignment horizontal="right" vertical="center" wrapText="1" indent="1"/>
    </xf>
    <xf numFmtId="0" fontId="8" fillId="0" borderId="6" applyFill="0">
      <alignment horizontal="center" vertical="center" wrapText="1"/>
    </xf>
    <xf numFmtId="0" fontId="8" fillId="0" borderId="4" applyFill="0">
      <alignment horizontal="right" vertical="center" wrapText="1" indent="1"/>
    </xf>
    <xf numFmtId="0" fontId="8" fillId="0" borderId="5" applyFill="0">
      <alignment horizontal="right" vertical="center" wrapText="1" indent="1"/>
    </xf>
    <xf numFmtId="0" fontId="8" fillId="0" borderId="7" applyFill="0">
      <alignment horizontal="center" vertical="center"/>
    </xf>
    <xf numFmtId="0" fontId="8" fillId="0" borderId="0" applyFill="0" applyBorder="0"/>
    <xf numFmtId="0" fontId="8" fillId="0" borderId="4" applyFill="0">
      <alignment horizontal="center" vertical="center" wrapText="1"/>
    </xf>
    <xf numFmtId="0" fontId="8" fillId="0" borderId="8" applyFill="0">
      <alignment horizontal="center" vertical="center" wrapText="1"/>
    </xf>
    <xf numFmtId="0" fontId="8" fillId="0" borderId="9" applyFill="0">
      <alignment horizontal="center" vertical="center" wrapText="1"/>
    </xf>
    <xf numFmtId="0" fontId="8" fillId="0" borderId="10" applyFill="0">
      <alignment horizontal="center" vertical="center" wrapText="1"/>
    </xf>
    <xf numFmtId="0" fontId="8" fillId="0" borderId="5" applyFill="0">
      <alignment horizontal="center" vertical="center" wrapText="1"/>
    </xf>
    <xf numFmtId="0" fontId="8" fillId="0" borderId="11" applyFill="0">
      <alignment horizontal="center" vertical="center" wrapText="1"/>
    </xf>
    <xf numFmtId="0" fontId="8" fillId="0" borderId="12" applyFill="0">
      <alignment horizontal="center" vertical="center" wrapText="1"/>
    </xf>
    <xf numFmtId="0" fontId="8" fillId="0" borderId="7" applyFill="0">
      <alignment horizontal="center" vertical="center" wrapText="1"/>
    </xf>
    <xf numFmtId="0" fontId="8" fillId="0" borderId="13" applyFill="0">
      <alignment vertical="center"/>
    </xf>
    <xf numFmtId="49" fontId="8" fillId="0" borderId="4" applyFill="0">
      <alignment horizontal="center" vertical="center" wrapText="1"/>
    </xf>
    <xf numFmtId="0" fontId="8" fillId="0" borderId="5" applyFill="0">
      <alignment horizontal="left" vertical="center" wrapText="1"/>
    </xf>
    <xf numFmtId="0" fontId="8" fillId="0" borderId="4" applyFill="0">
      <alignment horizontal="center" vertical="center"/>
    </xf>
    <xf numFmtId="4" fontId="8" fillId="3" borderId="4">
      <alignment vertical="center" wrapText="1"/>
    </xf>
    <xf numFmtId="4" fontId="8" fillId="3" borderId="5">
      <alignment vertical="center" wrapText="1"/>
    </xf>
    <xf numFmtId="0" fontId="8" fillId="0" borderId="1" applyFill="0">
      <alignment horizontal="left" vertical="center" wrapText="1"/>
    </xf>
    <xf numFmtId="0" fontId="8" fillId="0" borderId="8" applyFill="0">
      <alignment horizontal="center" vertical="center"/>
    </xf>
    <xf numFmtId="0" fontId="8" fillId="0" borderId="9" applyFill="0">
      <alignment horizontal="center" vertical="center"/>
    </xf>
    <xf numFmtId="0" fontId="8" fillId="0" borderId="11" applyFill="0">
      <alignment horizontal="center" vertical="center"/>
    </xf>
    <xf numFmtId="0" fontId="8" fillId="0" borderId="12" applyFill="0">
      <alignment horizontal="center" vertical="center"/>
    </xf>
    <xf numFmtId="0" fontId="9" fillId="0" borderId="4" applyFill="0">
      <alignment horizontal="center"/>
    </xf>
    <xf numFmtId="0" fontId="8" fillId="0" borderId="5" applyFill="0">
      <alignment horizontal="left" vertical="center" wrapText="1" indent="1"/>
    </xf>
    <xf numFmtId="0" fontId="8" fillId="0" borderId="1" applyFill="0">
      <alignment horizontal="left" vertical="center" wrapText="1" indent="1"/>
    </xf>
    <xf numFmtId="0" fontId="5" fillId="0" borderId="1" applyFill="0">
      <alignment horizontal="left" vertical="center" indent="1"/>
    </xf>
    <xf numFmtId="0" fontId="8" fillId="0" borderId="1" applyFill="0">
      <alignment horizontal="center" vertical="center" wrapText="1"/>
    </xf>
    <xf numFmtId="0" fontId="8" fillId="0" borderId="10" applyFill="0">
      <alignment horizontal="center" vertical="center"/>
    </xf>
    <xf numFmtId="0" fontId="8" fillId="0" borderId="5" applyFill="0">
      <alignment horizontal="left" vertical="center"/>
    </xf>
    <xf numFmtId="49" fontId="8" fillId="0" borderId="4" applyFill="0">
      <alignment horizontal="center" vertical="center"/>
    </xf>
    <xf numFmtId="164" fontId="8" fillId="0" borderId="7" applyFill="0">
      <alignment horizontal="center" vertical="center"/>
    </xf>
    <xf numFmtId="4" fontId="8" fillId="3" borderId="4">
      <alignment horizontal="right" vertical="center" wrapText="1"/>
    </xf>
    <xf numFmtId="164" fontId="8" fillId="0" borderId="4" applyFill="0">
      <alignment horizontal="center" vertical="center"/>
    </xf>
    <xf numFmtId="0" fontId="8" fillId="0" borderId="5" applyFill="0">
      <alignment horizontal="left" wrapText="1" indent="1"/>
    </xf>
    <xf numFmtId="0" fontId="8" fillId="0" borderId="24" applyFill="0">
      <alignment horizontal="left" wrapText="1" indent="1"/>
    </xf>
    <xf numFmtId="0" fontId="8" fillId="0" borderId="4" applyFill="0">
      <alignment horizontal="left" vertical="center" wrapText="1"/>
    </xf>
    <xf numFmtId="4" fontId="8" fillId="0" borderId="4" applyFill="0">
      <alignment horizontal="right" vertical="center"/>
    </xf>
    <xf numFmtId="0" fontId="8" fillId="0" borderId="4" applyFill="0">
      <alignment horizontal="left" vertical="center" wrapText="1" indent="1"/>
    </xf>
    <xf numFmtId="0" fontId="8" fillId="0" borderId="24" applyFill="0">
      <alignment horizontal="left" vertical="center" wrapText="1" indent="1"/>
    </xf>
    <xf numFmtId="0" fontId="8" fillId="0" borderId="5" applyFill="0">
      <alignment vertical="center" wrapText="1"/>
    </xf>
  </cellStyleXfs>
  <cellXfs count="143">
    <xf numFmtId="0" fontId="0" fillId="0" borderId="0" xfId="0"/>
    <xf numFmtId="0" fontId="1" fillId="2" borderId="0" xfId="0" applyFont="1" applyFill="1" applyAlignment="1">
      <alignment vertical="top"/>
    </xf>
    <xf numFmtId="0" fontId="2" fillId="2" borderId="0" xfId="0" applyFont="1" applyFill="1" applyAlignment="1">
      <alignment vertical="top"/>
    </xf>
    <xf numFmtId="0" fontId="3" fillId="0" borderId="0" xfId="0" applyFont="1" applyAlignment="1">
      <alignment horizontal="left" vertical="center" indent="15"/>
    </xf>
    <xf numFmtId="0" fontId="3" fillId="2" borderId="0" xfId="0" applyFont="1" applyFill="1" applyAlignment="1">
      <alignment vertical="top"/>
    </xf>
    <xf numFmtId="0" fontId="4" fillId="0" borderId="0" xfId="0" applyFont="1" applyAlignment="1">
      <alignment wrapText="1"/>
    </xf>
    <xf numFmtId="0" fontId="1" fillId="0" borderId="0" xfId="0" applyFont="1" applyAlignment="1">
      <alignment vertical="center" wrapText="1"/>
    </xf>
    <xf numFmtId="0" fontId="1" fillId="2" borderId="0" xfId="9" applyFont="1" applyFill="1"/>
    <xf numFmtId="0" fontId="1" fillId="2" borderId="3" xfId="10" applyFont="1" applyFill="1" applyBorder="1">
      <alignment horizontal="center" vertical="center" wrapText="1"/>
    </xf>
    <xf numFmtId="0" fontId="1" fillId="2" borderId="3" xfId="14" applyFont="1" applyFill="1" applyBorder="1">
      <alignment horizontal="center" vertical="center" wrapText="1"/>
    </xf>
    <xf numFmtId="49" fontId="1" fillId="2" borderId="3" xfId="19" applyFont="1" applyFill="1" applyBorder="1">
      <alignment horizontal="center" vertical="center" wrapText="1"/>
    </xf>
    <xf numFmtId="0" fontId="1" fillId="2" borderId="3" xfId="21" applyFont="1" applyFill="1" applyBorder="1">
      <alignment horizontal="center" vertical="center"/>
    </xf>
    <xf numFmtId="4" fontId="1" fillId="2" borderId="3" xfId="22" applyFont="1" applyFill="1" applyBorder="1" applyAlignment="1">
      <alignment horizontal="center" vertical="center" wrapText="1"/>
    </xf>
    <xf numFmtId="4" fontId="1" fillId="2" borderId="3" xfId="23" applyFont="1" applyFill="1" applyBorder="1" applyAlignment="1">
      <alignment horizontal="center" vertical="center" wrapText="1"/>
    </xf>
    <xf numFmtId="0" fontId="1" fillId="2" borderId="0" xfId="0" applyFont="1" applyFill="1"/>
    <xf numFmtId="0" fontId="10" fillId="2" borderId="3" xfId="29" applyFont="1" applyFill="1" applyBorder="1">
      <alignment horizontal="center"/>
    </xf>
    <xf numFmtId="49" fontId="1" fillId="2" borderId="3" xfId="10" applyNumberFormat="1" applyFont="1" applyFill="1" applyBorder="1">
      <alignment horizontal="center" vertical="center" wrapText="1"/>
    </xf>
    <xf numFmtId="2" fontId="1" fillId="2" borderId="3" xfId="10" applyNumberFormat="1" applyFont="1" applyFill="1" applyBorder="1">
      <alignment horizontal="center" vertical="center" wrapText="1"/>
    </xf>
    <xf numFmtId="2" fontId="1" fillId="0" borderId="3" xfId="14" applyNumberFormat="1" applyFont="1" applyFill="1" applyBorder="1">
      <alignment horizontal="center" vertical="center" wrapText="1"/>
    </xf>
    <xf numFmtId="2" fontId="1" fillId="0" borderId="3" xfId="10" applyNumberFormat="1" applyFont="1" applyFill="1" applyBorder="1">
      <alignment horizontal="center" vertical="center" wrapText="1"/>
    </xf>
    <xf numFmtId="0" fontId="1" fillId="2" borderId="3" xfId="0" applyFont="1" applyFill="1" applyBorder="1" applyAlignment="1">
      <alignment horizontal="center" vertical="top"/>
    </xf>
    <xf numFmtId="0" fontId="1" fillId="2" borderId="3" xfId="34" applyFont="1" applyFill="1" applyBorder="1">
      <alignment horizontal="center" vertical="center"/>
    </xf>
    <xf numFmtId="49" fontId="1" fillId="2" borderId="3" xfId="36" applyFont="1" applyFill="1" applyBorder="1">
      <alignment horizontal="center" vertical="center"/>
    </xf>
    <xf numFmtId="164" fontId="1" fillId="2" borderId="3" xfId="37" applyFont="1" applyFill="1" applyBorder="1">
      <alignment horizontal="center" vertical="center"/>
    </xf>
    <xf numFmtId="4" fontId="1" fillId="2" borderId="3" xfId="38" applyFont="1" applyFill="1" applyBorder="1" applyAlignment="1">
      <alignment horizontal="center" vertical="center" wrapText="1"/>
    </xf>
    <xf numFmtId="164" fontId="1" fillId="2" borderId="3" xfId="39" applyFont="1" applyFill="1" applyBorder="1">
      <alignment horizontal="center" vertical="center"/>
    </xf>
    <xf numFmtId="49" fontId="1" fillId="2" borderId="3" xfId="21" applyNumberFormat="1" applyFont="1" applyFill="1" applyBorder="1">
      <alignment horizontal="center" vertical="center"/>
    </xf>
    <xf numFmtId="4" fontId="1" fillId="2" borderId="3" xfId="43" applyFont="1" applyFill="1" applyBorder="1">
      <alignment horizontal="right" vertical="center"/>
    </xf>
    <xf numFmtId="0" fontId="1" fillId="2" borderId="3" xfId="46" applyFont="1" applyFill="1" applyBorder="1">
      <alignment vertical="center" wrapText="1"/>
    </xf>
    <xf numFmtId="0" fontId="1" fillId="2" borderId="14" xfId="46" applyFont="1" applyFill="1" applyBorder="1">
      <alignment vertical="center" wrapText="1"/>
    </xf>
    <xf numFmtId="0" fontId="1" fillId="2" borderId="15" xfId="46" applyFont="1" applyFill="1" applyBorder="1">
      <alignment vertical="center" wrapText="1"/>
    </xf>
    <xf numFmtId="49" fontId="1" fillId="2" borderId="16" xfId="21" applyNumberFormat="1" applyFont="1" applyFill="1" applyBorder="1">
      <alignment horizontal="center" vertical="center"/>
    </xf>
    <xf numFmtId="0" fontId="1" fillId="2" borderId="0" xfId="42" applyFont="1" applyFill="1" applyBorder="1">
      <alignment horizontal="left" vertical="center" wrapText="1"/>
    </xf>
    <xf numFmtId="4" fontId="1" fillId="2" borderId="0" xfId="43" applyFont="1" applyFill="1" applyBorder="1">
      <alignment horizontal="right" vertical="center"/>
    </xf>
    <xf numFmtId="4" fontId="1" fillId="2" borderId="0" xfId="22" applyFont="1" applyFill="1" applyBorder="1" applyAlignment="1">
      <alignment horizontal="center" vertical="center" wrapText="1"/>
    </xf>
    <xf numFmtId="4" fontId="1" fillId="2" borderId="17" xfId="22" applyFont="1" applyFill="1" applyBorder="1" applyAlignment="1">
      <alignment horizontal="center" vertical="center" wrapText="1"/>
    </xf>
    <xf numFmtId="49" fontId="1" fillId="2" borderId="3" xfId="1" applyNumberFormat="1" applyFont="1" applyFill="1" applyBorder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vertical="top"/>
    </xf>
    <xf numFmtId="2" fontId="1" fillId="2" borderId="3" xfId="0" applyNumberFormat="1" applyFont="1" applyFill="1" applyBorder="1" applyAlignment="1">
      <alignment horizontal="center" vertical="center" wrapText="1"/>
    </xf>
    <xf numFmtId="2" fontId="1" fillId="2" borderId="3" xfId="0" applyNumberFormat="1" applyFont="1" applyFill="1" applyBorder="1" applyAlignment="1">
      <alignment horizontal="center" vertical="top"/>
    </xf>
    <xf numFmtId="0" fontId="1" fillId="2" borderId="3" xfId="0" applyFont="1" applyFill="1" applyBorder="1" applyAlignment="1">
      <alignment horizontal="center" vertical="top" wrapText="1"/>
    </xf>
    <xf numFmtId="0" fontId="1" fillId="2" borderId="0" xfId="0" applyFont="1" applyFill="1" applyAlignment="1">
      <alignment horizontal="center" vertical="top"/>
    </xf>
    <xf numFmtId="0" fontId="1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 vertical="top" wrapText="1"/>
    </xf>
    <xf numFmtId="0" fontId="1" fillId="2" borderId="3" xfId="0" applyFont="1" applyFill="1" applyBorder="1" applyAlignment="1">
      <alignment vertical="top" wrapText="1"/>
    </xf>
    <xf numFmtId="0" fontId="1" fillId="2" borderId="14" xfId="0" applyFont="1" applyFill="1" applyBorder="1" applyAlignment="1">
      <alignment horizontal="center" vertical="top"/>
    </xf>
    <xf numFmtId="0" fontId="1" fillId="2" borderId="15" xfId="0" applyFont="1" applyFill="1" applyBorder="1" applyAlignment="1">
      <alignment horizontal="center" vertical="top"/>
    </xf>
    <xf numFmtId="0" fontId="1" fillId="2" borderId="3" xfId="1" applyFont="1" applyFill="1" applyBorder="1" applyAlignment="1">
      <alignment horizontal="left" vertical="center" wrapText="1"/>
    </xf>
    <xf numFmtId="0" fontId="7" fillId="2" borderId="16" xfId="1" applyFont="1" applyFill="1" applyBorder="1">
      <alignment horizontal="center" vertical="center" wrapText="1"/>
    </xf>
    <xf numFmtId="0" fontId="7" fillId="2" borderId="0" xfId="1" applyFont="1" applyFill="1" applyBorder="1">
      <alignment horizontal="center" vertical="center" wrapText="1"/>
    </xf>
    <xf numFmtId="0" fontId="7" fillId="2" borderId="17" xfId="1" applyFont="1" applyFill="1" applyBorder="1">
      <alignment horizontal="center" vertical="center" wrapText="1"/>
    </xf>
    <xf numFmtId="0" fontId="1" fillId="2" borderId="3" xfId="10" applyFont="1" applyFill="1" applyBorder="1">
      <alignment horizontal="center" vertical="center" wrapText="1"/>
    </xf>
    <xf numFmtId="0" fontId="1" fillId="2" borderId="3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wrapText="1"/>
    </xf>
    <xf numFmtId="49" fontId="1" fillId="2" borderId="3" xfId="1" applyNumberFormat="1" applyFont="1" applyFill="1" applyBorder="1">
      <alignment horizontal="center" vertical="center" wrapText="1"/>
    </xf>
    <xf numFmtId="49" fontId="1" fillId="2" borderId="14" xfId="1" applyNumberFormat="1" applyFont="1" applyFill="1" applyBorder="1" applyAlignment="1">
      <alignment horizontal="left" vertical="center" wrapText="1"/>
    </xf>
    <xf numFmtId="49" fontId="1" fillId="2" borderId="15" xfId="1" applyNumberFormat="1" applyFont="1" applyFill="1" applyBorder="1" applyAlignment="1">
      <alignment horizontal="left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center" vertical="center" wrapText="1"/>
    </xf>
    <xf numFmtId="49" fontId="1" fillId="2" borderId="3" xfId="1" applyNumberFormat="1" applyFont="1" applyFill="1" applyBorder="1" applyAlignment="1">
      <alignment horizontal="left" vertical="center" wrapText="1"/>
    </xf>
    <xf numFmtId="49" fontId="1" fillId="2" borderId="21" xfId="1" applyNumberFormat="1" applyFont="1" applyFill="1" applyBorder="1" applyAlignment="1">
      <alignment horizontal="left" vertical="center" wrapText="1"/>
    </xf>
    <xf numFmtId="0" fontId="1" fillId="2" borderId="3" xfId="30" applyFont="1" applyFill="1" applyBorder="1">
      <alignment horizontal="left" vertical="center" wrapText="1" indent="1"/>
    </xf>
    <xf numFmtId="0" fontId="1" fillId="2" borderId="3" xfId="45" applyFont="1" applyFill="1" applyBorder="1">
      <alignment horizontal="left" vertical="center" wrapText="1" indent="1"/>
    </xf>
    <xf numFmtId="4" fontId="1" fillId="2" borderId="14" xfId="22" applyFont="1" applyFill="1" applyBorder="1" applyAlignment="1">
      <alignment horizontal="center" vertical="center" wrapText="1"/>
    </xf>
    <xf numFmtId="4" fontId="1" fillId="2" borderId="15" xfId="22" applyFont="1" applyFill="1" applyBorder="1" applyAlignment="1">
      <alignment horizontal="center" vertical="center" wrapText="1"/>
    </xf>
    <xf numFmtId="0" fontId="1" fillId="2" borderId="3" xfId="42" applyFont="1" applyFill="1" applyBorder="1">
      <alignment horizontal="left" vertical="center" wrapText="1"/>
    </xf>
    <xf numFmtId="0" fontId="1" fillId="2" borderId="14" xfId="20" applyFont="1" applyFill="1" applyBorder="1">
      <alignment horizontal="left" vertical="center" wrapText="1"/>
    </xf>
    <xf numFmtId="0" fontId="1" fillId="2" borderId="21" xfId="20" applyFont="1" applyFill="1" applyBorder="1">
      <alignment horizontal="left" vertical="center" wrapText="1"/>
    </xf>
    <xf numFmtId="0" fontId="1" fillId="2" borderId="15" xfId="20" applyFont="1" applyFill="1" applyBorder="1">
      <alignment horizontal="left" vertical="center" wrapText="1"/>
    </xf>
    <xf numFmtId="0" fontId="1" fillId="2" borderId="3" xfId="44" applyFont="1" applyFill="1" applyBorder="1">
      <alignment horizontal="left" vertical="center" wrapText="1" indent="1"/>
    </xf>
    <xf numFmtId="0" fontId="1" fillId="2" borderId="14" xfId="14" applyFont="1" applyFill="1" applyBorder="1">
      <alignment horizontal="center" vertical="center" wrapText="1"/>
    </xf>
    <xf numFmtId="0" fontId="1" fillId="2" borderId="15" xfId="14" applyFont="1" applyFill="1" applyBorder="1">
      <alignment horizontal="center" vertical="center" wrapText="1"/>
    </xf>
    <xf numFmtId="0" fontId="1" fillId="2" borderId="14" xfId="35" applyFont="1" applyFill="1" applyBorder="1">
      <alignment horizontal="left" vertical="center"/>
    </xf>
    <xf numFmtId="0" fontId="1" fillId="2" borderId="21" xfId="35" applyFont="1" applyFill="1" applyBorder="1">
      <alignment horizontal="left" vertical="center"/>
    </xf>
    <xf numFmtId="0" fontId="1" fillId="2" borderId="15" xfId="35" applyFont="1" applyFill="1" applyBorder="1">
      <alignment horizontal="left" vertical="center"/>
    </xf>
    <xf numFmtId="0" fontId="1" fillId="2" borderId="3" xfId="40" applyFont="1" applyFill="1" applyBorder="1">
      <alignment horizontal="left" wrapText="1" indent="1"/>
    </xf>
    <xf numFmtId="0" fontId="1" fillId="2" borderId="3" xfId="41" applyFont="1" applyFill="1" applyBorder="1">
      <alignment horizontal="left" wrapText="1" indent="1"/>
    </xf>
    <xf numFmtId="0" fontId="1" fillId="2" borderId="3" xfId="31" applyFont="1" applyFill="1" applyBorder="1">
      <alignment horizontal="left" vertical="center" wrapText="1" indent="1"/>
    </xf>
    <xf numFmtId="4" fontId="1" fillId="2" borderId="3" xfId="38" applyFont="1" applyFill="1" applyBorder="1" applyAlignment="1">
      <alignment horizontal="center" vertical="center" wrapText="1"/>
    </xf>
    <xf numFmtId="49" fontId="1" fillId="2" borderId="0" xfId="21" applyNumberFormat="1" applyFont="1" applyFill="1" applyBorder="1">
      <alignment horizontal="center" vertical="center"/>
    </xf>
    <xf numFmtId="0" fontId="7" fillId="2" borderId="3" xfId="1" applyFont="1" applyFill="1" applyBorder="1">
      <alignment horizontal="center" vertical="center" wrapText="1"/>
    </xf>
    <xf numFmtId="0" fontId="1" fillId="2" borderId="3" xfId="21" applyFont="1" applyFill="1" applyBorder="1">
      <alignment horizontal="center" vertical="center"/>
    </xf>
    <xf numFmtId="0" fontId="1" fillId="2" borderId="3" xfId="14" applyFont="1" applyFill="1" applyBorder="1">
      <alignment horizontal="center" vertical="center" wrapText="1"/>
    </xf>
    <xf numFmtId="0" fontId="1" fillId="2" borderId="14" xfId="10" applyFont="1" applyFill="1" applyBorder="1">
      <alignment horizontal="center" vertical="center" wrapText="1"/>
    </xf>
    <xf numFmtId="0" fontId="1" fillId="2" borderId="15" xfId="10" applyFont="1" applyFill="1" applyBorder="1">
      <alignment horizontal="center" vertical="center" wrapText="1"/>
    </xf>
    <xf numFmtId="4" fontId="1" fillId="2" borderId="14" xfId="38" applyFont="1" applyFill="1" applyBorder="1" applyAlignment="1">
      <alignment horizontal="center" vertical="center" wrapText="1"/>
    </xf>
    <xf numFmtId="4" fontId="1" fillId="2" borderId="15" xfId="38" applyFont="1" applyFill="1" applyBorder="1" applyAlignment="1">
      <alignment horizontal="center" vertical="center" wrapText="1"/>
    </xf>
    <xf numFmtId="0" fontId="1" fillId="2" borderId="3" xfId="20" applyFont="1" applyFill="1" applyBorder="1">
      <alignment horizontal="left" vertical="center" wrapText="1"/>
    </xf>
    <xf numFmtId="0" fontId="1" fillId="2" borderId="18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7" fillId="2" borderId="16" xfId="2" applyFont="1" applyFill="1" applyBorder="1" applyAlignment="1">
      <alignment horizontal="center" vertical="center" wrapText="1"/>
    </xf>
    <xf numFmtId="0" fontId="7" fillId="2" borderId="0" xfId="2" applyFont="1" applyFill="1" applyBorder="1" applyAlignment="1">
      <alignment horizontal="center" vertical="center" wrapText="1"/>
    </xf>
    <xf numFmtId="0" fontId="7" fillId="2" borderId="17" xfId="2" applyFont="1" applyFill="1" applyBorder="1" applyAlignment="1">
      <alignment horizontal="center" vertical="center" wrapText="1"/>
    </xf>
    <xf numFmtId="0" fontId="1" fillId="2" borderId="3" xfId="11" applyFont="1" applyFill="1" applyBorder="1">
      <alignment horizontal="center" vertical="center" wrapText="1"/>
    </xf>
    <xf numFmtId="0" fontId="1" fillId="2" borderId="3" xfId="12" applyFont="1" applyFill="1" applyBorder="1">
      <alignment horizontal="center" vertical="center" wrapText="1"/>
    </xf>
    <xf numFmtId="0" fontId="1" fillId="2" borderId="3" xfId="15" applyFont="1" applyFill="1" applyBorder="1">
      <alignment horizontal="center" vertical="center" wrapText="1"/>
    </xf>
    <xf numFmtId="0" fontId="1" fillId="2" borderId="3" xfId="16" applyFont="1" applyFill="1" applyBorder="1">
      <alignment horizontal="center" vertical="center" wrapText="1"/>
    </xf>
    <xf numFmtId="0" fontId="1" fillId="2" borderId="3" xfId="15" applyFont="1" applyFill="1" applyBorder="1" applyAlignment="1">
      <alignment vertical="center" wrapText="1"/>
    </xf>
    <xf numFmtId="2" fontId="1" fillId="2" borderId="14" xfId="10" applyNumberFormat="1" applyFont="1" applyFill="1" applyBorder="1">
      <alignment horizontal="center" vertical="center" wrapText="1"/>
    </xf>
    <xf numFmtId="2" fontId="1" fillId="2" borderId="15" xfId="10" applyNumberFormat="1" applyFont="1" applyFill="1" applyBorder="1">
      <alignment horizontal="center" vertical="center" wrapText="1"/>
    </xf>
    <xf numFmtId="49" fontId="1" fillId="2" borderId="18" xfId="19" applyFont="1" applyFill="1" applyBorder="1" applyAlignment="1">
      <alignment horizontal="left" vertical="center" wrapText="1"/>
    </xf>
    <xf numFmtId="49" fontId="1" fillId="2" borderId="19" xfId="19" applyFont="1" applyFill="1" applyBorder="1" applyAlignment="1">
      <alignment horizontal="left" vertical="center" wrapText="1"/>
    </xf>
    <xf numFmtId="49" fontId="1" fillId="2" borderId="20" xfId="19" applyFont="1" applyFill="1" applyBorder="1" applyAlignment="1">
      <alignment horizontal="left" vertical="center" wrapText="1"/>
    </xf>
    <xf numFmtId="0" fontId="7" fillId="2" borderId="3" xfId="32" applyFont="1" applyFill="1" applyBorder="1" applyAlignment="1">
      <alignment horizontal="center" vertical="center"/>
    </xf>
    <xf numFmtId="0" fontId="1" fillId="2" borderId="14" xfId="33" applyFont="1" applyFill="1" applyBorder="1">
      <alignment horizontal="center" vertical="center" wrapText="1"/>
    </xf>
    <xf numFmtId="0" fontId="1" fillId="2" borderId="21" xfId="33" applyFont="1" applyFill="1" applyBorder="1">
      <alignment horizontal="center" vertical="center" wrapText="1"/>
    </xf>
    <xf numFmtId="0" fontId="1" fillId="2" borderId="15" xfId="33" applyFont="1" applyFill="1" applyBorder="1">
      <alignment horizontal="center" vertical="center" wrapText="1"/>
    </xf>
    <xf numFmtId="2" fontId="1" fillId="2" borderId="14" xfId="14" applyNumberFormat="1" applyFont="1" applyFill="1" applyBorder="1">
      <alignment horizontal="center" vertical="center" wrapText="1"/>
    </xf>
    <xf numFmtId="2" fontId="1" fillId="2" borderId="15" xfId="14" applyNumberFormat="1" applyFont="1" applyFill="1" applyBorder="1">
      <alignment horizontal="center" vertical="center" wrapText="1"/>
    </xf>
    <xf numFmtId="49" fontId="1" fillId="2" borderId="0" xfId="10" applyNumberFormat="1" applyFont="1" applyFill="1" applyBorder="1">
      <alignment horizontal="center" vertical="center" wrapText="1"/>
    </xf>
    <xf numFmtId="0" fontId="7" fillId="2" borderId="3" xfId="2" applyFont="1" applyFill="1" applyBorder="1">
      <alignment horizontal="center" vertical="center"/>
    </xf>
    <xf numFmtId="49" fontId="1" fillId="2" borderId="3" xfId="19" applyFont="1" applyFill="1" applyBorder="1">
      <alignment horizontal="center" vertical="center" wrapText="1"/>
    </xf>
    <xf numFmtId="49" fontId="1" fillId="2" borderId="3" xfId="30" applyNumberFormat="1" applyFont="1" applyFill="1" applyBorder="1">
      <alignment horizontal="left" vertical="center" wrapText="1" indent="1"/>
    </xf>
    <xf numFmtId="49" fontId="1" fillId="2" borderId="3" xfId="31" applyNumberFormat="1" applyFont="1" applyFill="1" applyBorder="1">
      <alignment horizontal="left" vertical="center" wrapText="1" indent="1"/>
    </xf>
    <xf numFmtId="49" fontId="1" fillId="2" borderId="3" xfId="30" applyNumberFormat="1" applyFont="1" applyFill="1" applyBorder="1" applyAlignment="1">
      <alignment horizontal="left" vertical="center" wrapText="1"/>
    </xf>
    <xf numFmtId="4" fontId="1" fillId="2" borderId="3" xfId="22" applyFont="1" applyFill="1" applyBorder="1" applyAlignment="1">
      <alignment horizontal="center" vertical="center" wrapText="1"/>
    </xf>
    <xf numFmtId="0" fontId="1" fillId="2" borderId="3" xfId="24" applyFont="1" applyFill="1" applyBorder="1">
      <alignment horizontal="left" vertical="center" wrapText="1"/>
    </xf>
    <xf numFmtId="0" fontId="7" fillId="2" borderId="16" xfId="2" applyFont="1" applyFill="1" applyBorder="1">
      <alignment horizontal="center" vertical="center"/>
    </xf>
    <xf numFmtId="0" fontId="7" fillId="2" borderId="0" xfId="2" applyFont="1" applyFill="1" applyBorder="1">
      <alignment horizontal="center" vertical="center"/>
    </xf>
    <xf numFmtId="0" fontId="7" fillId="2" borderId="17" xfId="2" applyFont="1" applyFill="1" applyBorder="1">
      <alignment horizontal="center" vertical="center"/>
    </xf>
    <xf numFmtId="0" fontId="1" fillId="2" borderId="3" xfId="25" applyFont="1" applyFill="1" applyBorder="1">
      <alignment horizontal="center" vertical="center"/>
    </xf>
    <xf numFmtId="0" fontId="1" fillId="2" borderId="3" xfId="26" applyFont="1" applyFill="1" applyBorder="1">
      <alignment horizontal="center" vertical="center"/>
    </xf>
    <xf numFmtId="0" fontId="1" fillId="2" borderId="3" xfId="27" applyFont="1" applyFill="1" applyBorder="1">
      <alignment horizontal="center" vertical="center"/>
    </xf>
    <xf numFmtId="0" fontId="1" fillId="2" borderId="3" xfId="28" applyFont="1" applyFill="1" applyBorder="1">
      <alignment horizontal="center" vertical="center"/>
    </xf>
    <xf numFmtId="0" fontId="1" fillId="2" borderId="14" xfId="18" applyFont="1" applyFill="1" applyBorder="1" applyAlignment="1">
      <alignment horizontal="center" vertical="center"/>
    </xf>
    <xf numFmtId="0" fontId="1" fillId="2" borderId="15" xfId="18" applyFont="1" applyFill="1" applyBorder="1" applyAlignment="1">
      <alignment horizontal="center" vertical="center"/>
    </xf>
    <xf numFmtId="4" fontId="1" fillId="2" borderId="14" xfId="23" applyFont="1" applyFill="1" applyBorder="1" applyAlignment="1">
      <alignment horizontal="center" vertical="center" wrapText="1"/>
    </xf>
    <xf numFmtId="4" fontId="1" fillId="2" borderId="15" xfId="23" applyFont="1" applyFill="1" applyBorder="1" applyAlignment="1">
      <alignment horizontal="center" vertical="center" wrapText="1"/>
    </xf>
    <xf numFmtId="0" fontId="1" fillId="2" borderId="3" xfId="13" applyFont="1" applyFill="1" applyBorder="1">
      <alignment horizontal="center" vertical="center" wrapText="1"/>
    </xf>
    <xf numFmtId="0" fontId="1" fillId="2" borderId="3" xfId="17" applyFont="1" applyFill="1" applyBorder="1">
      <alignment horizontal="center" vertical="center" wrapText="1"/>
    </xf>
    <xf numFmtId="0" fontId="7" fillId="2" borderId="3" xfId="3" applyFont="1" applyFill="1" applyBorder="1">
      <alignment horizontal="right" vertical="center" wrapText="1" indent="1"/>
    </xf>
    <xf numFmtId="0" fontId="7" fillId="2" borderId="3" xfId="4" applyFont="1" applyFill="1" applyBorder="1">
      <alignment horizontal="right" vertical="center" wrapText="1" indent="1"/>
    </xf>
    <xf numFmtId="0" fontId="1" fillId="2" borderId="3" xfId="5" applyFont="1" applyFill="1" applyBorder="1">
      <alignment horizontal="center" vertical="center" wrapText="1"/>
    </xf>
    <xf numFmtId="0" fontId="1" fillId="2" borderId="3" xfId="6" applyFont="1" applyFill="1" applyBorder="1">
      <alignment horizontal="right" vertical="center" wrapText="1" indent="1"/>
    </xf>
    <xf numFmtId="0" fontId="1" fillId="2" borderId="3" xfId="7" applyFont="1" applyFill="1" applyBorder="1">
      <alignment horizontal="right" vertical="center" wrapText="1" indent="1"/>
    </xf>
    <xf numFmtId="0" fontId="1" fillId="2" borderId="3" xfId="8" applyFont="1" applyFill="1" applyBorder="1">
      <alignment horizontal="center" vertical="center"/>
    </xf>
    <xf numFmtId="0" fontId="6" fillId="2" borderId="2" xfId="1" applyFont="1" applyFill="1" applyBorder="1">
      <alignment horizontal="center" vertical="center" wrapText="1"/>
    </xf>
  </cellXfs>
  <cellStyles count="47">
    <cellStyle name="s1082" xfId="23" xr:uid="{68793868-4D59-487C-9104-933CAFE73652}"/>
    <cellStyle name="s1586" xfId="22" xr:uid="{DE693AAD-4271-4936-AAEE-4FF96413C160}"/>
    <cellStyle name="s173" xfId="14" xr:uid="{3CB54E37-427A-4BF9-BA1A-7A8E7FB4FEB4}"/>
    <cellStyle name="s1778" xfId="32" xr:uid="{C94EF253-4F86-4A6B-ACCE-CB0D25F74C37}"/>
    <cellStyle name="s181" xfId="38" xr:uid="{C0C30659-FA42-46E2-B0CB-D43505CA68C9}"/>
    <cellStyle name="s1932" xfId="27" xr:uid="{32453D25-41CB-49E9-9238-FE3E53EC2199}"/>
    <cellStyle name="s1946" xfId="40" xr:uid="{02D69B99-AE0A-48AD-9A8A-45B9968BEF52}"/>
    <cellStyle name="s1984" xfId="43" xr:uid="{6C0EB18B-5D1C-454A-A1AE-51EB56F4C3CA}"/>
    <cellStyle name="s2098" xfId="25" xr:uid="{2C958080-FFD1-4A33-B762-A64B5467E291}"/>
    <cellStyle name="s231" xfId="10" xr:uid="{30E86490-715C-4BAE-87E1-0845C76F3ABB}"/>
    <cellStyle name="s2585" xfId="28" xr:uid="{E7BDDCFA-6CC3-4CEB-8715-FB7C2E013E39}"/>
    <cellStyle name="s2693" xfId="2" xr:uid="{808E58F1-4897-4B8F-9C3B-54D2BC14DE7F}"/>
    <cellStyle name="s2694" xfId="3" xr:uid="{7717CF75-C38F-4F7B-8D68-4F410107E0FB}"/>
    <cellStyle name="s2695" xfId="4" xr:uid="{0CA8F89C-ADFF-4D64-9089-987721D71421}"/>
    <cellStyle name="s27" xfId="19" xr:uid="{4F98FC8B-18D2-4931-86F3-FD4E4A5167BE}"/>
    <cellStyle name="s2700" xfId="18" xr:uid="{B29FAE52-59FC-4EEA-BD3E-A622E2E48C6F}"/>
    <cellStyle name="s2701" xfId="26" xr:uid="{930422C5-17E9-4F43-B0F1-A913B6DD13D5}"/>
    <cellStyle name="s2705" xfId="29" xr:uid="{66DE0991-F4FA-416D-8F0E-16360F477EF6}"/>
    <cellStyle name="s2709" xfId="37" xr:uid="{F06B6749-A825-4CCA-B884-29924249BCFB}"/>
    <cellStyle name="s2710" xfId="39" xr:uid="{FF4E9EBB-38A2-4577-A850-2A1B2C8422E8}"/>
    <cellStyle name="s2717" xfId="41" xr:uid="{8223307A-945E-45C2-81BD-2DDE1E1D6228}"/>
    <cellStyle name="s37" xfId="21" xr:uid="{D503AAC7-6B8C-4775-B533-F7946AE07EE5}"/>
    <cellStyle name="s38" xfId="36" xr:uid="{F2929A8A-20C0-45D0-8B14-E8A39B822D25}"/>
    <cellStyle name="s43" xfId="9" xr:uid="{17853845-6269-438A-90B1-86F9A31376CF}"/>
    <cellStyle name="s436" xfId="6" xr:uid="{66901F85-30E5-4AD6-9CCF-06F2F7109110}"/>
    <cellStyle name="s437" xfId="7" xr:uid="{35BA3A07-EEAD-48F3-8079-8E242E9DA17A}"/>
    <cellStyle name="s503" xfId="13" xr:uid="{09C530B0-C621-4B64-A854-CBED92599B3B}"/>
    <cellStyle name="s57" xfId="8" xr:uid="{5732AEDE-2980-4832-A0BE-5ED7B95F8EC3}"/>
    <cellStyle name="s69" xfId="30" xr:uid="{21541CCF-E1AE-4300-AC93-F34897861AC7}"/>
    <cellStyle name="s704" xfId="42" xr:uid="{A295F992-C488-43E1-8378-1787185BDEA4}"/>
    <cellStyle name="s724" xfId="34" xr:uid="{065EBFAE-B0A8-4128-A119-FE24F37F6AFE}"/>
    <cellStyle name="s733" xfId="33" xr:uid="{19224C47-524E-4775-836D-BB774A76D46E}"/>
    <cellStyle name="s736" xfId="16" xr:uid="{4F076CE7-B029-4406-8D6E-797FD997C938}"/>
    <cellStyle name="s737" xfId="11" xr:uid="{830F3F7B-25BF-4527-92C2-59EC5568E851}"/>
    <cellStyle name="s741" xfId="46" xr:uid="{7AAB19A2-4AD1-49ED-8ECC-62BA96701233}"/>
    <cellStyle name="s747" xfId="17" xr:uid="{9D7EB585-5278-457F-A2EF-F208E44CAE98}"/>
    <cellStyle name="s749" xfId="15" xr:uid="{A2842193-018F-4247-8AC4-38C1A7D5FD8A}"/>
    <cellStyle name="s760" xfId="20" xr:uid="{53557302-A901-4FF1-96AB-CA0B8D9088A3}"/>
    <cellStyle name="s77" xfId="45" xr:uid="{018B704D-CC5F-4F23-85A1-949D43063BDD}"/>
    <cellStyle name="s805" xfId="1" xr:uid="{B3438AD8-BB29-4E9A-8929-0773CAB28090}"/>
    <cellStyle name="s806" xfId="12" xr:uid="{A4C68707-4087-4752-8C92-E5D30CB1B1FB}"/>
    <cellStyle name="s880" xfId="35" xr:uid="{B835E42B-DC7D-4E54-8712-50EBF54E1F5C}"/>
    <cellStyle name="s89" xfId="44" xr:uid="{04B942C0-0E73-45B2-A3AD-B71F7B0948B3}"/>
    <cellStyle name="s90" xfId="31" xr:uid="{AFFFC646-05BE-4F3E-8D4F-6BE2212795C7}"/>
    <cellStyle name="s970" xfId="5" xr:uid="{4B3678FD-67B9-45A6-849E-BAC23E076E63}"/>
    <cellStyle name="s995" xfId="24" xr:uid="{EF764ACB-18BA-41E1-9F53-292965E9A289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70;&#1076;&#1080;&#1085;&#1094;&#1077;&#1074;&#1072;%20&#1053;.&#1043;\&#1086;&#1090;%20&#1050;&#1088;&#1080;&#1074;&#1086;&#1096;&#1077;&#1080;&#1085;&#1086;&#1081;%20&#1070;.&#1040;\2023\&#1042;&#1057;%20CALC.TARIFF.WATER.EIAS%20(2)%20(1)%20(1)%20(1)%20(1)%20(1)%20(1)_expo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ест предзагрузки"/>
      <sheetName val="Настройка списков"/>
      <sheetName val="Общие настройки"/>
      <sheetName val="Itog_Etalon"/>
      <sheetName val="Itog_Formula"/>
      <sheetName val="fmls_translate_result"/>
      <sheetName val="Список листов"/>
      <sheetName val="Инструкция"/>
      <sheetName val="Титульный"/>
      <sheetName val="Тарифы"/>
      <sheetName val="testPreloadResult"/>
      <sheetName val="Лист1"/>
      <sheetName val="TECHSHEET"/>
      <sheetName val="Лист5"/>
      <sheetName val="Заявление"/>
      <sheetName val="Документы"/>
      <sheetName val="Справочники"/>
      <sheetName val="Индексы"/>
      <sheetName val="Список объектов"/>
      <sheetName val="ПО_нас"/>
      <sheetName val="Реестр потребителей"/>
      <sheetName val="Потери"/>
      <sheetName val="Отпуск воды"/>
      <sheetName val="ФормулыTemp"/>
      <sheetName val="Формулы2"/>
      <sheetName val="Формулы"/>
      <sheetName val="Объемы ВО"/>
      <sheetName val="Баланс ПП"/>
      <sheetName val="Баланс ПП МО"/>
      <sheetName val="Оборудование"/>
      <sheetName val="Сети"/>
      <sheetName val="Объемы по методике"/>
      <sheetName val="Условные метры"/>
      <sheetName val="Показатели"/>
      <sheetName val="ИТОГ"/>
      <sheetName val="Тарифы по периодам"/>
      <sheetName val="Лист2"/>
      <sheetName val="СиМ (детально)"/>
      <sheetName val="Сырье и материалы"/>
      <sheetName val="ЭЭ"/>
      <sheetName val="Оборудование - ЭЭ"/>
      <sheetName val="ТЭ"/>
      <sheetName val="ТН"/>
      <sheetName val="Топливо"/>
      <sheetName val="Оплата услуг ВО"/>
      <sheetName val="Покупка воды"/>
      <sheetName val="Транспортировка"/>
      <sheetName val="Земел. уч."/>
      <sheetName val="Аренда"/>
      <sheetName val="Амортизация"/>
      <sheetName val="Общие показатели"/>
      <sheetName val="Тарифная сетка"/>
      <sheetName val="Коэффициент невыходов"/>
      <sheetName val="Персонал"/>
      <sheetName val="Сбыт"/>
      <sheetName val="Счет 23"/>
      <sheetName val="Счет 25"/>
      <sheetName val="Адм.расходы"/>
      <sheetName val="ФОТ (по ВД)"/>
      <sheetName val="ФОТ"/>
      <sheetName val="Бесхоз"/>
      <sheetName val="Лист4"/>
      <sheetName val="tech"/>
      <sheetName val="Капремонт"/>
      <sheetName val="Текремонт"/>
      <sheetName val="preloadProcs"/>
      <sheetName val="Налоги"/>
      <sheetName val="Прочие прямые"/>
      <sheetName val="Экон. проч"/>
      <sheetName val="Экон. ОР"/>
      <sheetName val="Экон. ЭЭ"/>
      <sheetName val="Общая экономия"/>
      <sheetName val="Плата за негативное возд"/>
      <sheetName val="Корр по факту"/>
      <sheetName val="Корр по периодам"/>
      <sheetName val="ДПР"/>
      <sheetName val="Анализ ФХД"/>
      <sheetName val="План ПП"/>
      <sheetName val="Факт ПП"/>
      <sheetName val="Концессия"/>
      <sheetName val="Амортизация (аналог)"/>
      <sheetName val="Расчет тарифа (аналог)"/>
      <sheetName val="Смета"/>
      <sheetName val="Расчет МЭОР"/>
      <sheetName val="ОР (базовый)"/>
      <sheetName val="ИИКА"/>
      <sheetName val="НР"/>
      <sheetName val="Расчет тарифа(корректировка) МИ"/>
      <sheetName val="ПП исх"/>
      <sheetName val="ПП вход"/>
      <sheetName val="БПр_ВС_ФАС"/>
      <sheetName val="БТр_ВС_ФАС"/>
      <sheetName val="БПр_ВО_ФАС"/>
      <sheetName val="БТр_ВО_ФАС"/>
      <sheetName val="Р_ФАС"/>
      <sheetName val="К_ФАС"/>
      <sheetName val="ТМ1"/>
      <sheetName val="ТМ2"/>
      <sheetName val="ТН ФАС"/>
      <sheetName val="ATTACH_DOC"/>
      <sheetName val="Столбцы"/>
      <sheetName val="Столбцы отображение"/>
      <sheetName val="TECH_VERTICAL"/>
      <sheetName val="REESTR_ORG"/>
      <sheetName val="Check"/>
      <sheetName val="Справочник ВД"/>
      <sheetName val="Списки"/>
      <sheetName val="Новые списки"/>
      <sheetName val="REESTR_AREA"/>
      <sheetName val="LIST_DPR"/>
      <sheetName val="REESTR_OBJ_VS"/>
      <sheetName val="REESTR_OBJ_VO"/>
      <sheetName val="REESTR_TARIFF"/>
      <sheetName val="REESTR_MO"/>
      <sheetName val="SheetInfo"/>
      <sheetName val="Информация"/>
      <sheetName val="Лист3"/>
      <sheetName val="autoche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AD11" t="str">
            <v>Кировская область</v>
          </cell>
        </row>
        <row r="62">
          <cell r="AD62" t="str">
            <v>Метод индексации</v>
          </cell>
        </row>
      </sheetData>
      <sheetData sheetId="9">
        <row r="86">
          <cell r="AB86"/>
          <cell r="AC86"/>
        </row>
        <row r="87">
          <cell r="X87" t="str">
            <v>1ХВС::1.1</v>
          </cell>
          <cell r="Y87" t="str">
            <v>1ХВС</v>
          </cell>
          <cell r="AB87" t="str">
            <v>Водоснабжение</v>
          </cell>
          <cell r="AC87" t="str">
            <v>Тариф на питьевую воду</v>
          </cell>
        </row>
        <row r="88">
          <cell r="X88" t="str">
            <v>1ХВС::1.1</v>
          </cell>
          <cell r="Y88" t="str">
            <v>1ХВС</v>
          </cell>
          <cell r="AB88"/>
          <cell r="AC88"/>
        </row>
        <row r="89">
          <cell r="X89" t="str">
            <v>1ХВС::1.1</v>
          </cell>
          <cell r="Y89" t="str">
            <v>1ХВС</v>
          </cell>
          <cell r="AB89"/>
          <cell r="AC89"/>
        </row>
        <row r="90">
          <cell r="X90" t="str">
            <v>1ХВС::1.1</v>
          </cell>
          <cell r="Y90" t="str">
            <v>1ХВС</v>
          </cell>
          <cell r="AB90"/>
          <cell r="AC90"/>
        </row>
        <row r="91">
          <cell r="X91" t="str">
            <v>1ХВС::1.1</v>
          </cell>
          <cell r="Y91" t="str">
            <v>1ХВС</v>
          </cell>
          <cell r="AB91"/>
          <cell r="AC91"/>
        </row>
        <row r="92">
          <cell r="X92" t="str">
            <v>1ХВС::1.1</v>
          </cell>
          <cell r="Y92" t="str">
            <v>1ХВС</v>
          </cell>
          <cell r="AB92"/>
          <cell r="AC92"/>
        </row>
        <row r="93">
          <cell r="X93" t="str">
            <v>1ХВС::1.1</v>
          </cell>
          <cell r="Y93" t="str">
            <v>1ХВС</v>
          </cell>
          <cell r="AB93"/>
          <cell r="AC93"/>
        </row>
        <row r="94">
          <cell r="X94" t="str">
            <v>1ХВС::1.1</v>
          </cell>
          <cell r="Y94" t="str">
            <v>1ХВС</v>
          </cell>
          <cell r="AB94"/>
          <cell r="AC94"/>
        </row>
        <row r="95">
          <cell r="X95" t="str">
            <v>1ХВС::1.1</v>
          </cell>
          <cell r="Y95" t="str">
            <v>1ХВС</v>
          </cell>
          <cell r="AB95"/>
          <cell r="AC95"/>
        </row>
        <row r="96">
          <cell r="X96" t="str">
            <v>1ХВС::1.1</v>
          </cell>
          <cell r="Y96" t="str">
            <v>1ХВС</v>
          </cell>
          <cell r="AB96"/>
          <cell r="AC96"/>
        </row>
        <row r="97">
          <cell r="Y97" t="str">
            <v>1ХВС</v>
          </cell>
          <cell r="AB97"/>
          <cell r="AC97"/>
        </row>
        <row r="98">
          <cell r="Y98" t="str">
            <v>1ХВС</v>
          </cell>
          <cell r="AB98"/>
          <cell r="AC98"/>
        </row>
        <row r="99">
          <cell r="AB99"/>
          <cell r="AC99"/>
        </row>
        <row r="100">
          <cell r="AB100"/>
          <cell r="AC100"/>
        </row>
        <row r="102">
          <cell r="X102" t="str">
            <v>Обратить внимание, что при удалении блока может быть ССЫЛКА</v>
          </cell>
          <cell r="Y102" t="str">
            <v>Обратить внимание, что при удалении блока может быть ССЫЛКА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95"/>
  <sheetViews>
    <sheetView tabSelected="1" view="pageBreakPreview" topLeftCell="E1" zoomScale="90" zoomScaleNormal="100" zoomScaleSheetLayoutView="90" workbookViewId="0">
      <selection activeCell="L7" sqref="L7"/>
    </sheetView>
  </sheetViews>
  <sheetFormatPr defaultRowHeight="15" outlineLevelCol="1" x14ac:dyDescent="0.25"/>
  <cols>
    <col min="1" max="1" width="8.42578125" style="1" hidden="1" customWidth="1"/>
    <col min="2" max="3" width="10.7109375" style="1" hidden="1" customWidth="1"/>
    <col min="4" max="4" width="8" hidden="1" customWidth="1"/>
    <col min="5" max="5" width="10.42578125" style="1" customWidth="1"/>
    <col min="6" max="6" width="39.85546875" style="1" customWidth="1"/>
    <col min="7" max="7" width="40.5703125" style="1" customWidth="1"/>
    <col min="8" max="8" width="14.140625" style="1" customWidth="1"/>
    <col min="9" max="9" width="9.85546875" style="1" customWidth="1"/>
    <col min="10" max="10" width="10.28515625" style="1" customWidth="1"/>
    <col min="11" max="11" width="11" style="1" customWidth="1"/>
    <col min="12" max="12" width="8.42578125" style="1" customWidth="1"/>
    <col min="13" max="13" width="7.42578125" style="1" customWidth="1"/>
    <col min="14" max="14" width="7.7109375" style="1" customWidth="1"/>
    <col min="15" max="15" width="9.85546875" style="1" customWidth="1" outlineLevel="1"/>
    <col min="16" max="16" width="9.7109375" style="1" customWidth="1"/>
    <col min="17" max="17" width="11.28515625" style="1" customWidth="1"/>
    <col min="18" max="16384" width="9.140625" style="1"/>
  </cols>
  <sheetData>
    <row r="1" spans="5:16" ht="18.75" x14ac:dyDescent="0.25">
      <c r="I1" s="2" t="s">
        <v>0</v>
      </c>
      <c r="J1" s="2"/>
      <c r="K1" s="2"/>
      <c r="L1" s="2"/>
      <c r="M1" s="2"/>
    </row>
    <row r="2" spans="5:16" ht="18.75" x14ac:dyDescent="0.25">
      <c r="I2" s="2" t="s">
        <v>1</v>
      </c>
      <c r="J2" s="2"/>
      <c r="K2" s="2"/>
      <c r="L2" s="2"/>
      <c r="M2" s="2"/>
    </row>
    <row r="3" spans="5:16" ht="18.75" x14ac:dyDescent="0.25">
      <c r="I3" s="2" t="s">
        <v>2</v>
      </c>
      <c r="J3" s="2"/>
      <c r="K3" s="2"/>
      <c r="L3" s="2"/>
      <c r="M3" s="2"/>
    </row>
    <row r="4" spans="5:16" ht="24.75" customHeight="1" x14ac:dyDescent="0.25">
      <c r="I4" s="2" t="s">
        <v>92</v>
      </c>
      <c r="J4" s="2"/>
      <c r="K4" s="2"/>
      <c r="L4" s="2"/>
      <c r="M4" s="2"/>
    </row>
    <row r="5" spans="5:16" ht="20.25" x14ac:dyDescent="0.25">
      <c r="I5" s="2" t="s">
        <v>0</v>
      </c>
      <c r="J5" s="2"/>
      <c r="K5" s="2"/>
      <c r="L5" s="2"/>
      <c r="M5" s="2"/>
      <c r="N5" s="2"/>
      <c r="O5" s="2"/>
      <c r="P5" s="3"/>
    </row>
    <row r="6" spans="5:16" ht="20.25" x14ac:dyDescent="0.25">
      <c r="I6" s="2" t="s">
        <v>1</v>
      </c>
      <c r="J6" s="2"/>
      <c r="K6" s="2"/>
      <c r="L6" s="2"/>
      <c r="M6" s="2"/>
      <c r="N6" s="2"/>
      <c r="O6" s="2"/>
      <c r="P6" s="4"/>
    </row>
    <row r="7" spans="5:16" ht="20.25" x14ac:dyDescent="0.25">
      <c r="I7" s="2" t="s">
        <v>2</v>
      </c>
      <c r="J7" s="2"/>
      <c r="K7" s="2"/>
      <c r="L7" s="2"/>
      <c r="M7" s="2"/>
      <c r="N7" s="2"/>
      <c r="O7" s="2"/>
      <c r="P7" s="4"/>
    </row>
    <row r="8" spans="5:16" ht="26.25" customHeight="1" x14ac:dyDescent="0.25">
      <c r="I8" s="2" t="s">
        <v>3</v>
      </c>
      <c r="J8" s="2"/>
      <c r="K8" s="2"/>
      <c r="L8" s="2"/>
      <c r="M8" s="2"/>
      <c r="N8" s="2"/>
      <c r="O8" s="2"/>
      <c r="P8" s="4"/>
    </row>
    <row r="9" spans="5:16" ht="20.25" x14ac:dyDescent="0.25">
      <c r="I9" s="2" t="s">
        <v>4</v>
      </c>
      <c r="J9" s="2"/>
      <c r="K9" s="2"/>
      <c r="L9" s="2"/>
      <c r="M9" s="2"/>
      <c r="N9" s="2"/>
      <c r="O9" s="4"/>
      <c r="P9" s="4"/>
    </row>
    <row r="10" spans="5:16" ht="20.25" x14ac:dyDescent="0.25">
      <c r="I10" s="2" t="s">
        <v>1</v>
      </c>
      <c r="J10" s="2"/>
      <c r="K10" s="2"/>
      <c r="L10" s="2"/>
      <c r="M10" s="2"/>
      <c r="N10" s="2"/>
      <c r="O10" s="4"/>
      <c r="P10" s="4"/>
    </row>
    <row r="11" spans="5:16" ht="20.25" customHeight="1" x14ac:dyDescent="0.25">
      <c r="I11" s="2" t="s">
        <v>2</v>
      </c>
      <c r="J11" s="2"/>
      <c r="K11" s="2"/>
      <c r="L11" s="2"/>
      <c r="M11" s="2"/>
      <c r="N11" s="2"/>
      <c r="O11" s="5"/>
      <c r="P11" s="6"/>
    </row>
    <row r="12" spans="5:16" ht="21.75" customHeight="1" x14ac:dyDescent="0.25">
      <c r="I12" s="2" t="s">
        <v>5</v>
      </c>
      <c r="J12" s="2"/>
      <c r="K12" s="2"/>
      <c r="L12" s="2"/>
      <c r="M12" s="2"/>
      <c r="N12" s="2"/>
    </row>
    <row r="13" spans="5:16" ht="51" customHeight="1" x14ac:dyDescent="0.25">
      <c r="E13" s="142" t="s">
        <v>6</v>
      </c>
      <c r="F13" s="142"/>
      <c r="G13" s="142"/>
      <c r="H13" s="142"/>
      <c r="I13" s="142"/>
      <c r="J13" s="142"/>
      <c r="K13" s="142"/>
      <c r="L13" s="142"/>
      <c r="M13" s="142"/>
      <c r="N13" s="142"/>
      <c r="O13" s="142"/>
    </row>
    <row r="14" spans="5:16" ht="12" customHeight="1" x14ac:dyDescent="0.25">
      <c r="E14" s="116" t="s">
        <v>7</v>
      </c>
      <c r="F14" s="116"/>
      <c r="G14" s="116"/>
      <c r="H14" s="116"/>
      <c r="I14" s="116"/>
      <c r="J14" s="116"/>
      <c r="K14" s="116"/>
      <c r="L14" s="116"/>
      <c r="M14" s="116"/>
      <c r="N14" s="116"/>
      <c r="O14" s="116"/>
    </row>
    <row r="15" spans="5:16" ht="13.5" customHeight="1" x14ac:dyDescent="0.25">
      <c r="E15" s="136" t="s">
        <v>8</v>
      </c>
      <c r="F15" s="137"/>
      <c r="G15" s="138" t="s">
        <v>9</v>
      </c>
      <c r="H15" s="138"/>
      <c r="I15" s="138"/>
      <c r="J15" s="138"/>
      <c r="K15" s="138"/>
      <c r="L15" s="138"/>
      <c r="M15" s="138"/>
      <c r="N15" s="138"/>
      <c r="O15" s="138"/>
    </row>
    <row r="16" spans="5:16" ht="12.75" customHeight="1" x14ac:dyDescent="0.25">
      <c r="E16" s="139" t="s">
        <v>10</v>
      </c>
      <c r="F16" s="140"/>
      <c r="G16" s="138" t="s">
        <v>11</v>
      </c>
      <c r="H16" s="138"/>
      <c r="I16" s="138"/>
      <c r="J16" s="138"/>
      <c r="K16" s="138"/>
      <c r="L16" s="138"/>
      <c r="M16" s="138"/>
      <c r="N16" s="138"/>
      <c r="O16" s="138"/>
    </row>
    <row r="17" spans="1:20" ht="12.75" customHeight="1" x14ac:dyDescent="0.25">
      <c r="E17" s="136" t="s">
        <v>12</v>
      </c>
      <c r="F17" s="137"/>
      <c r="G17" s="138" t="s">
        <v>13</v>
      </c>
      <c r="H17" s="138"/>
      <c r="I17" s="138"/>
      <c r="J17" s="138"/>
      <c r="K17" s="138"/>
      <c r="L17" s="138"/>
      <c r="M17" s="138"/>
      <c r="N17" s="138"/>
      <c r="O17" s="138"/>
    </row>
    <row r="18" spans="1:20" ht="12.75" customHeight="1" x14ac:dyDescent="0.25">
      <c r="E18" s="139" t="s">
        <v>10</v>
      </c>
      <c r="F18" s="140"/>
      <c r="G18" s="138" t="s">
        <v>14</v>
      </c>
      <c r="H18" s="138"/>
      <c r="I18" s="138"/>
      <c r="J18" s="138"/>
      <c r="K18" s="138"/>
      <c r="L18" s="138"/>
      <c r="M18" s="138"/>
      <c r="N18" s="138"/>
      <c r="O18" s="138"/>
    </row>
    <row r="19" spans="1:20" ht="13.5" customHeight="1" x14ac:dyDescent="0.25">
      <c r="E19" s="136" t="s">
        <v>15</v>
      </c>
      <c r="F19" s="136"/>
      <c r="G19" s="141" t="s">
        <v>16</v>
      </c>
      <c r="H19" s="141"/>
      <c r="I19" s="141"/>
      <c r="J19" s="141"/>
      <c r="K19" s="141"/>
      <c r="L19" s="141"/>
      <c r="M19" s="141"/>
      <c r="N19" s="141"/>
      <c r="O19" s="141"/>
    </row>
    <row r="20" spans="1:20" ht="36.75" customHeight="1" x14ac:dyDescent="0.25">
      <c r="B20" s="7" t="b">
        <f>REGULATION_METHODS&lt;&gt;"Метод сравнения аналогов"</f>
        <v>1</v>
      </c>
      <c r="E20" s="82" t="s">
        <v>17</v>
      </c>
      <c r="F20" s="82"/>
      <c r="G20" s="82"/>
      <c r="H20" s="82"/>
      <c r="I20" s="82"/>
      <c r="J20" s="82"/>
      <c r="K20" s="82"/>
      <c r="L20" s="82"/>
      <c r="M20" s="82"/>
      <c r="N20" s="82"/>
      <c r="O20" s="82"/>
    </row>
    <row r="21" spans="1:20" x14ac:dyDescent="0.25">
      <c r="B21" s="7" t="e">
        <f>#REF!</f>
        <v>#REF!</v>
      </c>
      <c r="E21" s="52" t="s">
        <v>18</v>
      </c>
      <c r="F21" s="99" t="s">
        <v>19</v>
      </c>
      <c r="G21" s="100"/>
      <c r="H21" s="134" t="s">
        <v>20</v>
      </c>
      <c r="I21" s="84" t="s">
        <v>21</v>
      </c>
      <c r="J21" s="84"/>
      <c r="K21" s="84"/>
      <c r="L21" s="84"/>
      <c r="M21" s="84"/>
      <c r="N21" s="84"/>
      <c r="O21" s="84"/>
    </row>
    <row r="22" spans="1:20" x14ac:dyDescent="0.25">
      <c r="B22" s="7" t="b">
        <f>B20</f>
        <v>1</v>
      </c>
      <c r="E22" s="52"/>
      <c r="F22" s="101"/>
      <c r="G22" s="102"/>
      <c r="H22" s="135"/>
      <c r="I22" s="8" t="s">
        <v>22</v>
      </c>
      <c r="J22" s="8" t="s">
        <v>23</v>
      </c>
      <c r="K22" s="9" t="s">
        <v>24</v>
      </c>
      <c r="L22" s="130" t="s">
        <v>25</v>
      </c>
      <c r="M22" s="131"/>
      <c r="N22" s="130" t="s">
        <v>26</v>
      </c>
      <c r="O22" s="131"/>
    </row>
    <row r="23" spans="1:20" ht="27" customHeight="1" x14ac:dyDescent="0.25">
      <c r="B23" s="7" t="e">
        <f>#REF!</f>
        <v>#REF!</v>
      </c>
      <c r="E23" s="10">
        <v>1</v>
      </c>
      <c r="F23" s="89" t="s">
        <v>27</v>
      </c>
      <c r="G23" s="89"/>
      <c r="H23" s="11" t="s">
        <v>28</v>
      </c>
      <c r="I23" s="12">
        <v>322.41343183999999</v>
      </c>
      <c r="J23" s="12">
        <v>332.6</v>
      </c>
      <c r="K23" s="13">
        <v>362.00346667429199</v>
      </c>
      <c r="L23" s="132">
        <v>352.58</v>
      </c>
      <c r="M23" s="133"/>
      <c r="N23" s="132">
        <v>363.01</v>
      </c>
      <c r="O23" s="133"/>
    </row>
    <row r="24" spans="1:20" ht="28.5" customHeight="1" x14ac:dyDescent="0.25">
      <c r="B24" s="7" t="e">
        <f>#REF!</f>
        <v>#REF!</v>
      </c>
      <c r="E24" s="10" t="s">
        <v>29</v>
      </c>
      <c r="F24" s="89" t="s">
        <v>30</v>
      </c>
      <c r="G24" s="122"/>
      <c r="H24" s="11" t="s">
        <v>28</v>
      </c>
      <c r="I24" s="12">
        <v>0</v>
      </c>
      <c r="J24" s="12">
        <v>0</v>
      </c>
      <c r="K24" s="13">
        <v>0</v>
      </c>
      <c r="L24" s="132">
        <v>0</v>
      </c>
      <c r="M24" s="133"/>
      <c r="N24" s="132">
        <v>0</v>
      </c>
      <c r="O24" s="133"/>
      <c r="T24" s="14"/>
    </row>
    <row r="25" spans="1:20" x14ac:dyDescent="0.25">
      <c r="B25" s="7" t="b">
        <v>1</v>
      </c>
      <c r="E25" s="123" t="s">
        <v>31</v>
      </c>
      <c r="F25" s="124"/>
      <c r="G25" s="124"/>
      <c r="H25" s="124"/>
      <c r="I25" s="124"/>
      <c r="J25" s="124"/>
      <c r="K25" s="124"/>
      <c r="L25" s="124"/>
      <c r="M25" s="124"/>
      <c r="N25" s="124"/>
      <c r="O25" s="125"/>
    </row>
    <row r="26" spans="1:20" x14ac:dyDescent="0.25">
      <c r="A26" s="7"/>
      <c r="B26" s="7" t="e">
        <f>#REF!</f>
        <v>#REF!</v>
      </c>
      <c r="C26" s="7" t="e">
        <f t="array" ref="C26">INDEX([1]Тарифы!$Y$86:$Y$108,MATCH(#REF!,[1]Тарифы!$X$86:$X$108,0))</f>
        <v>#REF!</v>
      </c>
      <c r="E26" s="52" t="s">
        <v>18</v>
      </c>
      <c r="F26" s="126" t="s">
        <v>32</v>
      </c>
      <c r="G26" s="127"/>
      <c r="H26" s="52" t="s">
        <v>20</v>
      </c>
      <c r="I26" s="84" t="s">
        <v>21</v>
      </c>
      <c r="J26" s="84"/>
      <c r="K26" s="84"/>
      <c r="L26" s="84"/>
      <c r="M26" s="84"/>
      <c r="N26" s="84"/>
      <c r="O26" s="84"/>
    </row>
    <row r="27" spans="1:20" x14ac:dyDescent="0.25">
      <c r="B27" s="7" t="e">
        <f>B26</f>
        <v>#REF!</v>
      </c>
      <c r="E27" s="52"/>
      <c r="F27" s="128"/>
      <c r="G27" s="129"/>
      <c r="H27" s="52"/>
      <c r="I27" s="8" t="s">
        <v>22</v>
      </c>
      <c r="J27" s="8" t="s">
        <v>23</v>
      </c>
      <c r="K27" s="9" t="s">
        <v>24</v>
      </c>
      <c r="L27" s="130" t="s">
        <v>25</v>
      </c>
      <c r="M27" s="131"/>
      <c r="N27" s="130" t="s">
        <v>26</v>
      </c>
      <c r="O27" s="131"/>
    </row>
    <row r="28" spans="1:20" ht="12.75" customHeight="1" x14ac:dyDescent="0.25">
      <c r="B28" s="7" t="e">
        <f t="array" ref="B28">AND(#REF!,INDEX([1]Тарифы!$AC$86:$AC$108,MATCH($C26,[1]Тарифы!$Y$86:$Y$108,0))&lt;&gt;"Тариф на транспортировку воды")</f>
        <v>#REF!</v>
      </c>
      <c r="E28" s="8">
        <v>1</v>
      </c>
      <c r="F28" s="89" t="s">
        <v>33</v>
      </c>
      <c r="G28" s="122"/>
      <c r="H28" s="15" t="s">
        <v>34</v>
      </c>
      <c r="I28" s="12">
        <v>44.620000000000005</v>
      </c>
      <c r="J28" s="12">
        <v>44.620000000000005</v>
      </c>
      <c r="K28" s="12">
        <v>44.620000000000005</v>
      </c>
      <c r="L28" s="65">
        <v>44.620000000000005</v>
      </c>
      <c r="M28" s="66"/>
      <c r="N28" s="65">
        <v>44.620000000000005</v>
      </c>
      <c r="O28" s="66"/>
    </row>
    <row r="29" spans="1:20" x14ac:dyDescent="0.25">
      <c r="B29" s="7" t="e">
        <f>#REF!</f>
        <v>#REF!</v>
      </c>
      <c r="E29" s="8">
        <v>2</v>
      </c>
      <c r="F29" s="89" t="s">
        <v>35</v>
      </c>
      <c r="G29" s="122"/>
      <c r="H29" s="15" t="s">
        <v>34</v>
      </c>
      <c r="I29" s="12">
        <v>0</v>
      </c>
      <c r="J29" s="12">
        <v>0</v>
      </c>
      <c r="K29" s="12">
        <v>0</v>
      </c>
      <c r="L29" s="65">
        <v>0</v>
      </c>
      <c r="M29" s="66"/>
      <c r="N29" s="65">
        <v>0</v>
      </c>
      <c r="O29" s="66"/>
    </row>
    <row r="30" spans="1:20" x14ac:dyDescent="0.25">
      <c r="B30" s="7" t="e">
        <f>#REF!</f>
        <v>#REF!</v>
      </c>
      <c r="E30" s="8">
        <v>3</v>
      </c>
      <c r="F30" s="89" t="s">
        <v>36</v>
      </c>
      <c r="G30" s="122"/>
      <c r="H30" s="15" t="s">
        <v>34</v>
      </c>
      <c r="I30" s="12">
        <v>44.620000000000005</v>
      </c>
      <c r="J30" s="12">
        <v>44.620000000000005</v>
      </c>
      <c r="K30" s="12">
        <v>44.620000000000005</v>
      </c>
      <c r="L30" s="65">
        <v>44.620000000000005</v>
      </c>
      <c r="M30" s="66"/>
      <c r="N30" s="65">
        <v>44.620000000000005</v>
      </c>
      <c r="O30" s="66"/>
    </row>
    <row r="31" spans="1:20" x14ac:dyDescent="0.25">
      <c r="B31" s="7" t="e">
        <f>AND(#REF!,REGULATION_METHODS&lt;&gt;"Метод сравнения аналогов")</f>
        <v>#REF!</v>
      </c>
      <c r="E31" s="16" t="s">
        <v>37</v>
      </c>
      <c r="F31" s="118" t="s">
        <v>38</v>
      </c>
      <c r="G31" s="119"/>
      <c r="H31" s="15" t="s">
        <v>34</v>
      </c>
      <c r="I31" s="12">
        <v>28.467559999999999</v>
      </c>
      <c r="J31" s="12">
        <v>28.467559999999999</v>
      </c>
      <c r="K31" s="12">
        <v>28.467559999999999</v>
      </c>
      <c r="L31" s="65">
        <v>28.467559999999999</v>
      </c>
      <c r="M31" s="66"/>
      <c r="N31" s="65">
        <v>28.467559999999999</v>
      </c>
      <c r="O31" s="66"/>
    </row>
    <row r="32" spans="1:20" x14ac:dyDescent="0.25">
      <c r="B32" s="7" t="e">
        <f>B31</f>
        <v>#REF!</v>
      </c>
      <c r="E32" s="16" t="s">
        <v>39</v>
      </c>
      <c r="F32" s="118" t="s">
        <v>40</v>
      </c>
      <c r="G32" s="119"/>
      <c r="H32" s="15" t="s">
        <v>34</v>
      </c>
      <c r="I32" s="12">
        <v>2.306854</v>
      </c>
      <c r="J32" s="12">
        <v>2.306854</v>
      </c>
      <c r="K32" s="12">
        <v>2.306854</v>
      </c>
      <c r="L32" s="65">
        <v>2.306854</v>
      </c>
      <c r="M32" s="66"/>
      <c r="N32" s="65">
        <v>2.306854</v>
      </c>
      <c r="O32" s="66"/>
    </row>
    <row r="33" spans="2:15" x14ac:dyDescent="0.25">
      <c r="B33" s="7" t="e">
        <f>B32</f>
        <v>#REF!</v>
      </c>
      <c r="E33" s="16" t="s">
        <v>41</v>
      </c>
      <c r="F33" s="120" t="s">
        <v>42</v>
      </c>
      <c r="G33" s="120"/>
      <c r="H33" s="15" t="s">
        <v>34</v>
      </c>
      <c r="I33" s="12">
        <v>13.845586000000001</v>
      </c>
      <c r="J33" s="12">
        <v>13.845586000000001</v>
      </c>
      <c r="K33" s="12">
        <v>13.845586000000001</v>
      </c>
      <c r="L33" s="121">
        <v>13.845586000000001</v>
      </c>
      <c r="M33" s="121"/>
      <c r="N33" s="121">
        <v>13.845586000000001</v>
      </c>
      <c r="O33" s="121"/>
    </row>
    <row r="34" spans="2:15" x14ac:dyDescent="0.25">
      <c r="B34" s="7"/>
      <c r="E34" s="115" t="s">
        <v>29</v>
      </c>
      <c r="F34" s="115"/>
      <c r="G34" s="115"/>
      <c r="H34" s="115"/>
      <c r="I34" s="115"/>
      <c r="J34" s="115"/>
      <c r="K34" s="115"/>
      <c r="L34" s="115"/>
      <c r="M34" s="115"/>
      <c r="N34" s="115"/>
      <c r="O34" s="115"/>
    </row>
    <row r="35" spans="2:15" ht="15.75" customHeight="1" x14ac:dyDescent="0.25">
      <c r="E35" s="116" t="s">
        <v>43</v>
      </c>
      <c r="F35" s="116"/>
      <c r="G35" s="116"/>
      <c r="H35" s="116"/>
      <c r="I35" s="116"/>
      <c r="J35" s="116"/>
      <c r="K35" s="116"/>
      <c r="L35" s="116"/>
      <c r="M35" s="116"/>
      <c r="N35" s="116"/>
      <c r="O35" s="116"/>
    </row>
    <row r="36" spans="2:15" x14ac:dyDescent="0.25">
      <c r="E36" s="117" t="s">
        <v>18</v>
      </c>
      <c r="F36" s="99" t="s">
        <v>44</v>
      </c>
      <c r="G36" s="100"/>
      <c r="H36" s="52" t="s">
        <v>20</v>
      </c>
      <c r="I36" s="84" t="s">
        <v>21</v>
      </c>
      <c r="J36" s="84"/>
      <c r="K36" s="84"/>
      <c r="L36" s="84"/>
      <c r="M36" s="84"/>
      <c r="N36" s="84"/>
      <c r="O36" s="84"/>
    </row>
    <row r="37" spans="2:15" x14ac:dyDescent="0.25">
      <c r="E37" s="117"/>
      <c r="F37" s="101"/>
      <c r="G37" s="102"/>
      <c r="H37" s="52"/>
      <c r="I37" s="8" t="s">
        <v>22</v>
      </c>
      <c r="J37" s="8" t="s">
        <v>23</v>
      </c>
      <c r="K37" s="9" t="s">
        <v>24</v>
      </c>
      <c r="L37" s="85" t="s">
        <v>45</v>
      </c>
      <c r="M37" s="86"/>
      <c r="N37" s="72" t="s">
        <v>46</v>
      </c>
      <c r="O37" s="73"/>
    </row>
    <row r="38" spans="2:15" ht="28.5" customHeight="1" x14ac:dyDescent="0.25">
      <c r="E38" s="10" t="s">
        <v>47</v>
      </c>
      <c r="F38" s="89" t="s">
        <v>48</v>
      </c>
      <c r="G38" s="89"/>
      <c r="H38" s="11" t="s">
        <v>28</v>
      </c>
      <c r="I38" s="17">
        <v>1498.139883672</v>
      </c>
      <c r="J38" s="17">
        <v>1568.5726049478733</v>
      </c>
      <c r="K38" s="18">
        <v>1686.3410840871754</v>
      </c>
      <c r="L38" s="113">
        <v>1629.72</v>
      </c>
      <c r="M38" s="114"/>
      <c r="N38" s="113">
        <v>1672.65</v>
      </c>
      <c r="O38" s="114"/>
    </row>
    <row r="39" spans="2:15" x14ac:dyDescent="0.25">
      <c r="E39" s="10" t="s">
        <v>49</v>
      </c>
      <c r="F39" s="103" t="s">
        <v>50</v>
      </c>
      <c r="G39" s="103"/>
      <c r="H39" s="11" t="s">
        <v>28</v>
      </c>
      <c r="I39" s="17">
        <v>322.41343183999999</v>
      </c>
      <c r="J39" s="17">
        <v>332.59524801750723</v>
      </c>
      <c r="K39" s="19">
        <v>362.00346667429199</v>
      </c>
      <c r="L39" s="104">
        <v>352.58</v>
      </c>
      <c r="M39" s="105"/>
      <c r="N39" s="104">
        <v>363.01</v>
      </c>
      <c r="O39" s="105"/>
    </row>
    <row r="40" spans="2:15" x14ac:dyDescent="0.25">
      <c r="E40" s="10" t="s">
        <v>51</v>
      </c>
      <c r="F40" s="103" t="s">
        <v>52</v>
      </c>
      <c r="G40" s="103"/>
      <c r="H40" s="11" t="s">
        <v>28</v>
      </c>
      <c r="I40" s="17">
        <v>1145.6898920000001</v>
      </c>
      <c r="J40" s="17">
        <v>1238.2183860000002</v>
      </c>
      <c r="K40" s="19">
        <v>1405.6013920000003</v>
      </c>
      <c r="L40" s="104">
        <v>1239.8</v>
      </c>
      <c r="M40" s="105"/>
      <c r="N40" s="104">
        <v>1270.8</v>
      </c>
      <c r="O40" s="105"/>
    </row>
    <row r="41" spans="2:15" ht="27.75" customHeight="1" x14ac:dyDescent="0.25">
      <c r="E41" s="106" t="s">
        <v>53</v>
      </c>
      <c r="F41" s="107"/>
      <c r="G41" s="107"/>
      <c r="H41" s="107"/>
      <c r="I41" s="107"/>
      <c r="J41" s="107"/>
      <c r="K41" s="107"/>
      <c r="L41" s="107"/>
      <c r="M41" s="107"/>
      <c r="N41" s="107"/>
      <c r="O41" s="108"/>
    </row>
    <row r="42" spans="2:15" ht="15" customHeight="1" x14ac:dyDescent="0.25">
      <c r="E42" s="109" t="s">
        <v>54</v>
      </c>
      <c r="F42" s="109"/>
      <c r="G42" s="109"/>
      <c r="H42" s="109"/>
      <c r="I42" s="109"/>
      <c r="J42" s="109"/>
      <c r="K42" s="109"/>
      <c r="L42" s="109"/>
      <c r="M42" s="109"/>
      <c r="N42" s="109"/>
      <c r="O42" s="109"/>
    </row>
    <row r="43" spans="2:15" ht="12" customHeight="1" x14ac:dyDescent="0.25">
      <c r="E43" s="10" t="s">
        <v>18</v>
      </c>
      <c r="F43" s="84" t="s">
        <v>55</v>
      </c>
      <c r="G43" s="84"/>
      <c r="H43" s="84"/>
      <c r="I43" s="110" t="s">
        <v>56</v>
      </c>
      <c r="J43" s="111"/>
      <c r="K43" s="111"/>
      <c r="L43" s="111"/>
      <c r="M43" s="111"/>
      <c r="N43" s="111"/>
      <c r="O43" s="112"/>
    </row>
    <row r="44" spans="2:15" ht="28.5" customHeight="1" x14ac:dyDescent="0.25">
      <c r="E44" s="10" t="s">
        <v>47</v>
      </c>
      <c r="F44" s="89" t="s">
        <v>27</v>
      </c>
      <c r="G44" s="89"/>
      <c r="H44" s="89"/>
      <c r="I44" s="90" t="s">
        <v>16</v>
      </c>
      <c r="J44" s="91"/>
      <c r="K44" s="91"/>
      <c r="L44" s="91"/>
      <c r="M44" s="91"/>
      <c r="N44" s="91"/>
      <c r="O44" s="92"/>
    </row>
    <row r="45" spans="2:15" ht="29.25" customHeight="1" x14ac:dyDescent="0.25">
      <c r="E45" s="20">
        <v>2</v>
      </c>
      <c r="F45" s="89" t="s">
        <v>30</v>
      </c>
      <c r="G45" s="89"/>
      <c r="H45" s="89"/>
      <c r="I45" s="93"/>
      <c r="J45" s="94"/>
      <c r="K45" s="94"/>
      <c r="L45" s="94"/>
      <c r="M45" s="94"/>
      <c r="N45" s="94"/>
      <c r="O45" s="95"/>
    </row>
    <row r="46" spans="2:15" ht="56.25" customHeight="1" x14ac:dyDescent="0.25">
      <c r="E46" s="96" t="s">
        <v>57</v>
      </c>
      <c r="F46" s="97"/>
      <c r="G46" s="97"/>
      <c r="H46" s="97"/>
      <c r="I46" s="97"/>
      <c r="J46" s="97"/>
      <c r="K46" s="97"/>
      <c r="L46" s="97"/>
      <c r="M46" s="97"/>
      <c r="N46" s="97"/>
      <c r="O46" s="98"/>
    </row>
    <row r="47" spans="2:15" x14ac:dyDescent="0.25">
      <c r="E47" s="52" t="s">
        <v>18</v>
      </c>
      <c r="F47" s="99" t="s">
        <v>44</v>
      </c>
      <c r="G47" s="100"/>
      <c r="H47" s="52" t="s">
        <v>20</v>
      </c>
      <c r="I47" s="84" t="s">
        <v>21</v>
      </c>
      <c r="J47" s="84"/>
      <c r="K47" s="84"/>
      <c r="L47" s="84"/>
      <c r="M47" s="84"/>
      <c r="N47" s="84"/>
      <c r="O47" s="84"/>
    </row>
    <row r="48" spans="2:15" x14ac:dyDescent="0.25">
      <c r="E48" s="52"/>
      <c r="F48" s="101"/>
      <c r="G48" s="102"/>
      <c r="H48" s="52"/>
      <c r="I48" s="8" t="s">
        <v>22</v>
      </c>
      <c r="J48" s="8" t="s">
        <v>23</v>
      </c>
      <c r="K48" s="9" t="s">
        <v>24</v>
      </c>
      <c r="L48" s="85" t="s">
        <v>25</v>
      </c>
      <c r="M48" s="86"/>
      <c r="N48" s="72" t="s">
        <v>26</v>
      </c>
      <c r="O48" s="73"/>
    </row>
    <row r="49" spans="1:15" ht="15.75" customHeight="1" x14ac:dyDescent="0.25">
      <c r="A49" s="7"/>
      <c r="B49" s="7" t="e">
        <f>OR(B50,B51)</f>
        <v>#REF!</v>
      </c>
      <c r="C49" s="7" t="e">
        <f t="array" ref="C49">INDEX([1]Тарифы!$AB$86:$AB$108,MATCH(#REF!,[1]Тарифы!$Y$86:$Y$108,0))</f>
        <v>#REF!</v>
      </c>
      <c r="E49" s="21">
        <v>1</v>
      </c>
      <c r="F49" s="74" t="s">
        <v>58</v>
      </c>
      <c r="G49" s="75"/>
      <c r="H49" s="75"/>
      <c r="I49" s="75"/>
      <c r="J49" s="75"/>
      <c r="K49" s="75"/>
      <c r="L49" s="75"/>
      <c r="M49" s="75"/>
      <c r="N49" s="75"/>
      <c r="O49" s="76"/>
    </row>
    <row r="50" spans="1:15" ht="15.75" customHeight="1" x14ac:dyDescent="0.25">
      <c r="A50" s="7"/>
      <c r="B50" s="7" t="e">
        <f>AND($C49="Водоснабжение",$C50&lt;&gt;"Тариф на транспортировку воды",$C50&lt;&gt;"Тариф на техническую воду")</f>
        <v>#REF!</v>
      </c>
      <c r="C50" s="7" t="e">
        <f t="array" ref="C50">INDEX([1]Тарифы!$AC$86:$AC$108,MATCH(#REF!,[1]Тарифы!$Y$86:$Y$108,0))</f>
        <v>#REF!</v>
      </c>
      <c r="E50" s="22" t="s">
        <v>49</v>
      </c>
      <c r="F50" s="63" t="s">
        <v>59</v>
      </c>
      <c r="G50" s="79"/>
      <c r="H50" s="23" t="s">
        <v>60</v>
      </c>
      <c r="I50" s="24">
        <v>0</v>
      </c>
      <c r="J50" s="24">
        <v>0</v>
      </c>
      <c r="K50" s="24">
        <v>0</v>
      </c>
      <c r="L50" s="87">
        <v>0</v>
      </c>
      <c r="M50" s="88"/>
      <c r="N50" s="87">
        <v>0</v>
      </c>
      <c r="O50" s="88"/>
    </row>
    <row r="51" spans="1:15" ht="15.75" customHeight="1" x14ac:dyDescent="0.25">
      <c r="B51" s="7" t="e">
        <f>AND($C49="Водоснабжение",OR(region_name&lt;&gt;"Ленинградская область",$C50&lt;&gt;"Тариф на транспортировку воды"),$C50&lt;&gt;"Тариф на техническую воду")</f>
        <v>#REF!</v>
      </c>
      <c r="E51" s="11" t="s">
        <v>51</v>
      </c>
      <c r="F51" s="63" t="s">
        <v>61</v>
      </c>
      <c r="G51" s="79"/>
      <c r="H51" s="25" t="s">
        <v>60</v>
      </c>
      <c r="I51" s="24">
        <v>0</v>
      </c>
      <c r="J51" s="24">
        <v>0</v>
      </c>
      <c r="K51" s="24">
        <v>0</v>
      </c>
      <c r="L51" s="87">
        <v>0</v>
      </c>
      <c r="M51" s="88"/>
      <c r="N51" s="87">
        <v>0</v>
      </c>
      <c r="O51" s="88"/>
    </row>
    <row r="52" spans="1:15" ht="15.75" customHeight="1" x14ac:dyDescent="0.25">
      <c r="B52" s="7" t="e">
        <f>B53</f>
        <v>#REF!</v>
      </c>
      <c r="E52" s="11">
        <v>2</v>
      </c>
      <c r="F52" s="74" t="s">
        <v>62</v>
      </c>
      <c r="G52" s="75"/>
      <c r="H52" s="75"/>
      <c r="I52" s="75"/>
      <c r="J52" s="75"/>
      <c r="K52" s="75"/>
      <c r="L52" s="75"/>
      <c r="M52" s="75"/>
      <c r="N52" s="75"/>
      <c r="O52" s="76"/>
    </row>
    <row r="53" spans="1:15" ht="15.75" customHeight="1" x14ac:dyDescent="0.25">
      <c r="B53" s="7" t="e">
        <f>$C49="Водоснабжение"</f>
        <v>#REF!</v>
      </c>
      <c r="E53" s="11" t="s">
        <v>63</v>
      </c>
      <c r="F53" s="63" t="s">
        <v>64</v>
      </c>
      <c r="G53" s="79"/>
      <c r="H53" s="25" t="s">
        <v>65</v>
      </c>
      <c r="I53" s="24">
        <v>0</v>
      </c>
      <c r="J53" s="24">
        <v>0</v>
      </c>
      <c r="K53" s="24">
        <v>0</v>
      </c>
      <c r="L53" s="87">
        <v>0</v>
      </c>
      <c r="M53" s="88"/>
      <c r="N53" s="87">
        <v>0</v>
      </c>
      <c r="O53" s="88"/>
    </row>
    <row r="54" spans="1:15" ht="15.75" customHeight="1" x14ac:dyDescent="0.25">
      <c r="B54" s="7" t="e">
        <f>OR(B55,#REF!)</f>
        <v>#REF!</v>
      </c>
      <c r="E54" s="11">
        <v>3</v>
      </c>
      <c r="F54" s="74" t="s">
        <v>66</v>
      </c>
      <c r="G54" s="75"/>
      <c r="H54" s="75"/>
      <c r="I54" s="75"/>
      <c r="J54" s="75"/>
      <c r="K54" s="75"/>
      <c r="L54" s="75"/>
      <c r="M54" s="75"/>
      <c r="N54" s="75"/>
      <c r="O54" s="76"/>
    </row>
    <row r="55" spans="1:15" ht="15.75" customHeight="1" x14ac:dyDescent="0.25">
      <c r="B55" s="7" t="e">
        <f>$C49="Водоснабжение"</f>
        <v>#REF!</v>
      </c>
      <c r="E55" s="11" t="s">
        <v>37</v>
      </c>
      <c r="F55" s="63" t="s">
        <v>67</v>
      </c>
      <c r="G55" s="79"/>
      <c r="H55" s="25" t="s">
        <v>60</v>
      </c>
      <c r="I55" s="24">
        <v>0</v>
      </c>
      <c r="J55" s="24">
        <v>0</v>
      </c>
      <c r="K55" s="24">
        <v>0</v>
      </c>
      <c r="L55" s="87">
        <v>0</v>
      </c>
      <c r="M55" s="88"/>
      <c r="N55" s="87">
        <v>0</v>
      </c>
      <c r="O55" s="88"/>
    </row>
    <row r="56" spans="1:15" ht="15.75" customHeight="1" x14ac:dyDescent="0.25">
      <c r="B56" s="7" t="e">
        <f>#REF!="Водоотведение"</f>
        <v>#REF!</v>
      </c>
      <c r="E56" s="26" t="s">
        <v>39</v>
      </c>
      <c r="F56" s="63" t="s">
        <v>68</v>
      </c>
      <c r="G56" s="79"/>
      <c r="H56" s="25" t="s">
        <v>69</v>
      </c>
      <c r="I56" s="24">
        <v>2.33</v>
      </c>
      <c r="J56" s="24">
        <v>2.33</v>
      </c>
      <c r="K56" s="24">
        <v>2.33</v>
      </c>
      <c r="L56" s="80">
        <v>2.33</v>
      </c>
      <c r="M56" s="80"/>
      <c r="N56" s="80">
        <v>2.33</v>
      </c>
      <c r="O56" s="80"/>
    </row>
    <row r="57" spans="1:15" ht="15.75" customHeight="1" x14ac:dyDescent="0.25">
      <c r="B57" s="7"/>
      <c r="E57" s="81" t="s">
        <v>70</v>
      </c>
      <c r="F57" s="81"/>
      <c r="G57" s="81"/>
      <c r="H57" s="81"/>
      <c r="I57" s="81"/>
      <c r="J57" s="81"/>
      <c r="K57" s="81"/>
      <c r="L57" s="81"/>
      <c r="M57" s="81"/>
      <c r="N57" s="81"/>
      <c r="O57" s="81"/>
    </row>
    <row r="58" spans="1:15" ht="43.5" customHeight="1" x14ac:dyDescent="0.25">
      <c r="B58" s="7" t="b">
        <v>1</v>
      </c>
      <c r="E58" s="82" t="s">
        <v>71</v>
      </c>
      <c r="F58" s="82"/>
      <c r="G58" s="82"/>
      <c r="H58" s="82"/>
      <c r="I58" s="82"/>
      <c r="J58" s="82"/>
      <c r="K58" s="82"/>
      <c r="L58" s="82"/>
      <c r="M58" s="82"/>
      <c r="N58" s="82"/>
      <c r="O58" s="82"/>
    </row>
    <row r="59" spans="1:15" x14ac:dyDescent="0.25">
      <c r="B59" s="7" t="b">
        <v>1</v>
      </c>
      <c r="E59" s="83" t="s">
        <v>18</v>
      </c>
      <c r="F59" s="52" t="s">
        <v>44</v>
      </c>
      <c r="G59" s="52"/>
      <c r="H59" s="52"/>
      <c r="I59" s="84" t="s">
        <v>21</v>
      </c>
      <c r="J59" s="84"/>
      <c r="K59" s="84"/>
      <c r="L59" s="84"/>
      <c r="M59" s="84"/>
      <c r="N59" s="84"/>
      <c r="O59" s="84"/>
    </row>
    <row r="60" spans="1:15" x14ac:dyDescent="0.25">
      <c r="B60" s="7" t="b">
        <v>1</v>
      </c>
      <c r="E60" s="83"/>
      <c r="F60" s="52"/>
      <c r="G60" s="52"/>
      <c r="H60" s="52"/>
      <c r="I60" s="8" t="s">
        <v>22</v>
      </c>
      <c r="J60" s="8" t="s">
        <v>23</v>
      </c>
      <c r="K60" s="9" t="s">
        <v>24</v>
      </c>
      <c r="L60" s="85" t="s">
        <v>25</v>
      </c>
      <c r="M60" s="86"/>
      <c r="N60" s="72" t="s">
        <v>26</v>
      </c>
      <c r="O60" s="73"/>
    </row>
    <row r="61" spans="1:15" ht="13.5" customHeight="1" x14ac:dyDescent="0.25">
      <c r="A61" s="7"/>
      <c r="B61" s="7" t="e">
        <f>B49</f>
        <v>#REF!</v>
      </c>
      <c r="C61" s="7" t="e">
        <f t="array" ref="C61">INDEX([1]Тарифы!$AB$86:$AB$108,MATCH($C62,[1]Тарифы!$Y$86:$Y$108,0))</f>
        <v>#REF!</v>
      </c>
      <c r="E61" s="21">
        <v>1</v>
      </c>
      <c r="F61" s="74" t="s">
        <v>58</v>
      </c>
      <c r="G61" s="75"/>
      <c r="H61" s="75"/>
      <c r="I61" s="75"/>
      <c r="J61" s="75"/>
      <c r="K61" s="75"/>
      <c r="L61" s="75"/>
      <c r="M61" s="75"/>
      <c r="N61" s="75"/>
      <c r="O61" s="76"/>
    </row>
    <row r="62" spans="1:15" ht="13.5" customHeight="1" x14ac:dyDescent="0.25">
      <c r="A62" s="7"/>
      <c r="B62" s="7" t="e">
        <f>B50</f>
        <v>#REF!</v>
      </c>
      <c r="C62" s="7" t="e">
        <f t="array" ref="C62">INDEX([1]Тарифы!$Y$86:$Y$108,MATCH(#REF!,[1]Тарифы!$X$86:$X$108,0))</f>
        <v>#REF!</v>
      </c>
      <c r="E62" s="22" t="s">
        <v>49</v>
      </c>
      <c r="F62" s="77" t="s">
        <v>59</v>
      </c>
      <c r="G62" s="78"/>
      <c r="H62" s="25" t="s">
        <v>60</v>
      </c>
      <c r="I62" s="12">
        <v>0</v>
      </c>
      <c r="J62" s="12">
        <v>0</v>
      </c>
      <c r="K62" s="12">
        <v>0</v>
      </c>
      <c r="L62" s="65">
        <v>0</v>
      </c>
      <c r="M62" s="66"/>
      <c r="N62" s="65">
        <v>0</v>
      </c>
      <c r="O62" s="66"/>
    </row>
    <row r="63" spans="1:15" ht="13.5" customHeight="1" x14ac:dyDescent="0.25">
      <c r="B63" s="7" t="e">
        <f>B62</f>
        <v>#REF!</v>
      </c>
      <c r="E63" s="11"/>
      <c r="F63" s="67" t="s">
        <v>72</v>
      </c>
      <c r="G63" s="67"/>
      <c r="H63" s="27"/>
      <c r="I63" s="12" t="s">
        <v>73</v>
      </c>
      <c r="J63" s="12">
        <v>0</v>
      </c>
      <c r="K63" s="12">
        <v>0</v>
      </c>
      <c r="L63" s="65">
        <v>0</v>
      </c>
      <c r="M63" s="66"/>
      <c r="N63" s="65">
        <v>0</v>
      </c>
      <c r="O63" s="66"/>
    </row>
    <row r="64" spans="1:15" ht="13.5" customHeight="1" x14ac:dyDescent="0.25">
      <c r="B64" s="7" t="e">
        <f>B51</f>
        <v>#REF!</v>
      </c>
      <c r="E64" s="11" t="s">
        <v>51</v>
      </c>
      <c r="F64" s="71" t="s">
        <v>61</v>
      </c>
      <c r="G64" s="71"/>
      <c r="H64" s="25" t="s">
        <v>60</v>
      </c>
      <c r="I64" s="12">
        <v>0</v>
      </c>
      <c r="J64" s="12">
        <v>0</v>
      </c>
      <c r="K64" s="12">
        <v>0</v>
      </c>
      <c r="L64" s="65">
        <v>0</v>
      </c>
      <c r="M64" s="66"/>
      <c r="N64" s="65">
        <v>0</v>
      </c>
      <c r="O64" s="66"/>
    </row>
    <row r="65" spans="2:15" ht="13.5" customHeight="1" x14ac:dyDescent="0.25">
      <c r="B65" s="7" t="e">
        <f>B64</f>
        <v>#REF!</v>
      </c>
      <c r="E65" s="11"/>
      <c r="F65" s="67" t="s">
        <v>72</v>
      </c>
      <c r="G65" s="67"/>
      <c r="H65" s="27"/>
      <c r="I65" s="12" t="s">
        <v>73</v>
      </c>
      <c r="J65" s="12">
        <v>0</v>
      </c>
      <c r="K65" s="12">
        <v>0</v>
      </c>
      <c r="L65" s="65">
        <v>0</v>
      </c>
      <c r="M65" s="66"/>
      <c r="N65" s="65">
        <v>0</v>
      </c>
      <c r="O65" s="66"/>
    </row>
    <row r="66" spans="2:15" ht="13.5" customHeight="1" x14ac:dyDescent="0.25">
      <c r="B66" s="7" t="e">
        <f>B52</f>
        <v>#REF!</v>
      </c>
      <c r="E66" s="11">
        <v>2</v>
      </c>
      <c r="F66" s="68" t="s">
        <v>62</v>
      </c>
      <c r="G66" s="69"/>
      <c r="H66" s="69"/>
      <c r="I66" s="69"/>
      <c r="J66" s="69"/>
      <c r="K66" s="69"/>
      <c r="L66" s="69"/>
      <c r="M66" s="69"/>
      <c r="N66" s="69"/>
      <c r="O66" s="70"/>
    </row>
    <row r="67" spans="2:15" ht="13.5" customHeight="1" x14ac:dyDescent="0.25">
      <c r="B67" s="7" t="e">
        <f>B53</f>
        <v>#REF!</v>
      </c>
      <c r="E67" s="11" t="s">
        <v>63</v>
      </c>
      <c r="F67" s="63" t="s">
        <v>64</v>
      </c>
      <c r="G67" s="64"/>
      <c r="H67" s="25" t="s">
        <v>60</v>
      </c>
      <c r="I67" s="12">
        <v>0</v>
      </c>
      <c r="J67" s="12">
        <v>0</v>
      </c>
      <c r="K67" s="12">
        <v>0</v>
      </c>
      <c r="L67" s="65">
        <v>0</v>
      </c>
      <c r="M67" s="66"/>
      <c r="N67" s="65">
        <v>0</v>
      </c>
      <c r="O67" s="66"/>
    </row>
    <row r="68" spans="2:15" ht="13.5" customHeight="1" x14ac:dyDescent="0.25">
      <c r="B68" s="7" t="e">
        <f>B67</f>
        <v>#REF!</v>
      </c>
      <c r="E68" s="11"/>
      <c r="F68" s="67" t="s">
        <v>72</v>
      </c>
      <c r="G68" s="67"/>
      <c r="H68" s="27"/>
      <c r="I68" s="12" t="s">
        <v>73</v>
      </c>
      <c r="J68" s="12">
        <v>0</v>
      </c>
      <c r="K68" s="12">
        <v>0</v>
      </c>
      <c r="L68" s="65">
        <v>0</v>
      </c>
      <c r="M68" s="66"/>
      <c r="N68" s="65">
        <v>0</v>
      </c>
      <c r="O68" s="66"/>
    </row>
    <row r="69" spans="2:15" ht="13.5" customHeight="1" x14ac:dyDescent="0.25">
      <c r="B69" s="7" t="e">
        <f>B54</f>
        <v>#REF!</v>
      </c>
      <c r="E69" s="11">
        <v>3</v>
      </c>
      <c r="F69" s="68" t="s">
        <v>66</v>
      </c>
      <c r="G69" s="69"/>
      <c r="H69" s="69"/>
      <c r="I69" s="69"/>
      <c r="J69" s="69"/>
      <c r="K69" s="69"/>
      <c r="L69" s="69"/>
      <c r="M69" s="69"/>
      <c r="N69" s="69"/>
      <c r="O69" s="70"/>
    </row>
    <row r="70" spans="2:15" ht="13.5" customHeight="1" x14ac:dyDescent="0.25">
      <c r="B70" s="7" t="e">
        <f>B55</f>
        <v>#REF!</v>
      </c>
      <c r="E70" s="11" t="s">
        <v>37</v>
      </c>
      <c r="F70" s="63" t="s">
        <v>67</v>
      </c>
      <c r="G70" s="64"/>
      <c r="H70" s="25" t="s">
        <v>60</v>
      </c>
      <c r="I70" s="12">
        <v>0</v>
      </c>
      <c r="J70" s="12">
        <v>0</v>
      </c>
      <c r="K70" s="12">
        <v>0</v>
      </c>
      <c r="L70" s="65">
        <v>0</v>
      </c>
      <c r="M70" s="66"/>
      <c r="N70" s="65">
        <v>0</v>
      </c>
      <c r="O70" s="66"/>
    </row>
    <row r="71" spans="2:15" ht="13.5" customHeight="1" x14ac:dyDescent="0.25">
      <c r="B71" s="7" t="e">
        <f>B70</f>
        <v>#REF!</v>
      </c>
      <c r="E71" s="28"/>
      <c r="F71" s="29" t="s">
        <v>72</v>
      </c>
      <c r="G71" s="30"/>
      <c r="H71" s="27"/>
      <c r="I71" s="12" t="s">
        <v>73</v>
      </c>
      <c r="J71" s="12">
        <v>0</v>
      </c>
      <c r="K71" s="12">
        <v>0</v>
      </c>
      <c r="L71" s="65">
        <v>0</v>
      </c>
      <c r="M71" s="66"/>
      <c r="N71" s="65">
        <v>0</v>
      </c>
      <c r="O71" s="66"/>
    </row>
    <row r="72" spans="2:15" ht="13.5" customHeight="1" x14ac:dyDescent="0.25">
      <c r="B72" s="7" t="e">
        <f>#REF!</f>
        <v>#REF!</v>
      </c>
      <c r="E72" s="26" t="s">
        <v>39</v>
      </c>
      <c r="F72" s="63" t="s">
        <v>68</v>
      </c>
      <c r="G72" s="64"/>
      <c r="H72" s="25" t="s">
        <v>60</v>
      </c>
      <c r="I72" s="12">
        <v>2.33</v>
      </c>
      <c r="J72" s="12">
        <v>2.33</v>
      </c>
      <c r="K72" s="12">
        <v>2.33</v>
      </c>
      <c r="L72" s="65">
        <v>2.33</v>
      </c>
      <c r="M72" s="66"/>
      <c r="N72" s="65">
        <v>2.33</v>
      </c>
      <c r="O72" s="66"/>
    </row>
    <row r="73" spans="2:15" ht="13.5" customHeight="1" x14ac:dyDescent="0.25">
      <c r="B73" s="7" t="e">
        <f>B72</f>
        <v>#REF!</v>
      </c>
      <c r="E73" s="26"/>
      <c r="F73" s="67" t="s">
        <v>72</v>
      </c>
      <c r="G73" s="67"/>
      <c r="H73" s="27"/>
      <c r="I73" s="12" t="s">
        <v>73</v>
      </c>
      <c r="J73" s="12">
        <v>0</v>
      </c>
      <c r="K73" s="12">
        <v>0</v>
      </c>
      <c r="L73" s="65">
        <v>0</v>
      </c>
      <c r="M73" s="66"/>
      <c r="N73" s="65">
        <v>0</v>
      </c>
      <c r="O73" s="66"/>
    </row>
    <row r="74" spans="2:15" ht="13.5" hidden="1" customHeight="1" x14ac:dyDescent="0.25">
      <c r="B74" s="7"/>
      <c r="E74" s="31"/>
      <c r="F74" s="32"/>
      <c r="G74" s="32"/>
      <c r="H74" s="33"/>
      <c r="I74" s="34"/>
      <c r="J74" s="34"/>
      <c r="K74" s="34"/>
      <c r="L74" s="34"/>
      <c r="M74" s="34"/>
      <c r="N74" s="34"/>
      <c r="O74" s="35"/>
    </row>
    <row r="75" spans="2:15" ht="15.75" customHeight="1" x14ac:dyDescent="0.25">
      <c r="E75" s="49" t="s">
        <v>74</v>
      </c>
      <c r="F75" s="50"/>
      <c r="G75" s="50"/>
      <c r="H75" s="50"/>
      <c r="I75" s="50"/>
      <c r="J75" s="50"/>
      <c r="K75" s="50"/>
      <c r="L75" s="50"/>
      <c r="M75" s="50"/>
      <c r="N75" s="50"/>
      <c r="O75" s="51"/>
    </row>
    <row r="76" spans="2:15" ht="34.5" customHeight="1" x14ac:dyDescent="0.25">
      <c r="E76" s="36" t="s">
        <v>18</v>
      </c>
      <c r="F76" s="55" t="s">
        <v>44</v>
      </c>
      <c r="G76" s="55"/>
      <c r="H76" s="8" t="s">
        <v>20</v>
      </c>
      <c r="I76" s="37" t="s">
        <v>75</v>
      </c>
      <c r="J76" s="37" t="s">
        <v>76</v>
      </c>
      <c r="K76" s="37" t="s">
        <v>77</v>
      </c>
      <c r="L76" s="37" t="s">
        <v>78</v>
      </c>
      <c r="M76" s="37" t="s">
        <v>79</v>
      </c>
      <c r="N76" s="37" t="s">
        <v>80</v>
      </c>
      <c r="O76" s="38" t="s">
        <v>81</v>
      </c>
    </row>
    <row r="77" spans="2:15" ht="12.75" customHeight="1" x14ac:dyDescent="0.25">
      <c r="E77" s="36" t="s">
        <v>47</v>
      </c>
      <c r="F77" s="56" t="s">
        <v>82</v>
      </c>
      <c r="G77" s="57"/>
      <c r="H77" s="8"/>
      <c r="I77" s="39">
        <v>1287.1989468152929</v>
      </c>
      <c r="J77" s="39">
        <v>2121.777</v>
      </c>
      <c r="K77" s="39">
        <v>1402.7666613403312</v>
      </c>
      <c r="L77" s="39">
        <v>1785.55</v>
      </c>
      <c r="M77" s="39">
        <v>1498.139883672</v>
      </c>
      <c r="N77" s="39">
        <v>2295.5250000000001</v>
      </c>
      <c r="O77" s="58"/>
    </row>
    <row r="78" spans="2:15" ht="11.25" customHeight="1" x14ac:dyDescent="0.25">
      <c r="E78" s="36" t="s">
        <v>49</v>
      </c>
      <c r="F78" s="61" t="s">
        <v>83</v>
      </c>
      <c r="G78" s="61"/>
      <c r="H78" s="36" t="s">
        <v>28</v>
      </c>
      <c r="I78" s="40">
        <v>206.51182400621076</v>
      </c>
      <c r="J78" s="40">
        <v>653.09500000000003</v>
      </c>
      <c r="K78" s="39">
        <v>244.99742134033141</v>
      </c>
      <c r="L78" s="39">
        <v>283</v>
      </c>
      <c r="M78" s="39">
        <v>322.41343183999999</v>
      </c>
      <c r="N78" s="39">
        <v>604.875</v>
      </c>
      <c r="O78" s="59"/>
    </row>
    <row r="79" spans="2:15" x14ac:dyDescent="0.25">
      <c r="E79" s="36" t="s">
        <v>51</v>
      </c>
      <c r="F79" s="61" t="s">
        <v>84</v>
      </c>
      <c r="G79" s="61"/>
      <c r="H79" s="36" t="s">
        <v>28</v>
      </c>
      <c r="I79" s="40">
        <v>1030.4491078799999</v>
      </c>
      <c r="J79" s="40">
        <v>1396.9440000000002</v>
      </c>
      <c r="K79" s="39">
        <v>1130.2829999999999</v>
      </c>
      <c r="L79" s="39">
        <v>1447.55</v>
      </c>
      <c r="M79" s="39">
        <v>1145.6898920000001</v>
      </c>
      <c r="N79" s="39">
        <v>1632.13</v>
      </c>
      <c r="O79" s="59"/>
    </row>
    <row r="80" spans="2:15" x14ac:dyDescent="0.25">
      <c r="E80" s="36" t="s">
        <v>29</v>
      </c>
      <c r="F80" s="61" t="s">
        <v>85</v>
      </c>
      <c r="G80" s="61"/>
      <c r="H80" s="36" t="s">
        <v>86</v>
      </c>
      <c r="I80" s="40">
        <v>39</v>
      </c>
      <c r="J80" s="40">
        <v>44.620000000000005</v>
      </c>
      <c r="K80" s="39">
        <v>39</v>
      </c>
      <c r="L80" s="39">
        <v>39.760000000000005</v>
      </c>
      <c r="M80" s="39">
        <v>44.620000000000005</v>
      </c>
      <c r="N80" s="39">
        <v>43.61</v>
      </c>
      <c r="O80" s="59"/>
    </row>
    <row r="81" spans="5:15" ht="15" customHeight="1" x14ac:dyDescent="0.25">
      <c r="E81" s="36" t="s">
        <v>70</v>
      </c>
      <c r="F81" s="56" t="s">
        <v>87</v>
      </c>
      <c r="G81" s="62"/>
      <c r="H81" s="62"/>
      <c r="I81" s="62"/>
      <c r="J81" s="62"/>
      <c r="K81" s="62"/>
      <c r="L81" s="62"/>
      <c r="M81" s="62"/>
      <c r="N81" s="57"/>
      <c r="O81" s="59"/>
    </row>
    <row r="82" spans="5:15" x14ac:dyDescent="0.25">
      <c r="E82" s="36" t="s">
        <v>37</v>
      </c>
      <c r="F82" s="48" t="s">
        <v>59</v>
      </c>
      <c r="G82" s="48"/>
      <c r="H82" s="36" t="s">
        <v>60</v>
      </c>
      <c r="I82" s="40">
        <v>0</v>
      </c>
      <c r="J82" s="40">
        <v>0</v>
      </c>
      <c r="K82" s="39">
        <v>0</v>
      </c>
      <c r="L82" s="39">
        <v>0</v>
      </c>
      <c r="M82" s="39">
        <v>0</v>
      </c>
      <c r="N82" s="39">
        <v>0</v>
      </c>
      <c r="O82" s="59"/>
    </row>
    <row r="83" spans="5:15" x14ac:dyDescent="0.25">
      <c r="E83" s="36" t="s">
        <v>39</v>
      </c>
      <c r="F83" s="48" t="s">
        <v>61</v>
      </c>
      <c r="G83" s="48"/>
      <c r="H83" s="36" t="s">
        <v>60</v>
      </c>
      <c r="I83" s="40">
        <v>0</v>
      </c>
      <c r="J83" s="40">
        <v>0</v>
      </c>
      <c r="K83" s="39">
        <v>0</v>
      </c>
      <c r="L83" s="39">
        <v>0</v>
      </c>
      <c r="M83" s="39">
        <v>0</v>
      </c>
      <c r="N83" s="39">
        <v>0</v>
      </c>
      <c r="O83" s="59"/>
    </row>
    <row r="84" spans="5:15" ht="17.25" customHeight="1" x14ac:dyDescent="0.25">
      <c r="E84" s="36" t="s">
        <v>41</v>
      </c>
      <c r="F84" s="48" t="s">
        <v>64</v>
      </c>
      <c r="G84" s="48"/>
      <c r="H84" s="36" t="s">
        <v>60</v>
      </c>
      <c r="I84" s="40">
        <v>0</v>
      </c>
      <c r="J84" s="40">
        <v>0</v>
      </c>
      <c r="K84" s="39">
        <v>0</v>
      </c>
      <c r="L84" s="39">
        <v>0</v>
      </c>
      <c r="M84" s="39">
        <v>0</v>
      </c>
      <c r="N84" s="39">
        <v>0</v>
      </c>
      <c r="O84" s="60"/>
    </row>
    <row r="85" spans="5:15" ht="12" customHeight="1" x14ac:dyDescent="0.25">
      <c r="E85" s="49" t="s">
        <v>88</v>
      </c>
      <c r="F85" s="50"/>
      <c r="G85" s="50"/>
      <c r="H85" s="50"/>
      <c r="I85" s="50"/>
      <c r="J85" s="50"/>
      <c r="K85" s="50"/>
      <c r="L85" s="50"/>
      <c r="M85" s="50"/>
      <c r="N85" s="50"/>
      <c r="O85" s="51"/>
    </row>
    <row r="86" spans="5:15" x14ac:dyDescent="0.25">
      <c r="E86" s="52" t="s">
        <v>18</v>
      </c>
      <c r="F86" s="52" t="s">
        <v>89</v>
      </c>
      <c r="G86" s="53"/>
      <c r="H86" s="52" t="s">
        <v>20</v>
      </c>
      <c r="I86" s="52" t="s">
        <v>21</v>
      </c>
      <c r="J86" s="54"/>
      <c r="K86" s="54"/>
      <c r="L86" s="54"/>
      <c r="M86" s="54"/>
      <c r="N86" s="54"/>
      <c r="O86" s="54"/>
    </row>
    <row r="87" spans="5:15" x14ac:dyDescent="0.25">
      <c r="E87" s="52"/>
      <c r="F87" s="53"/>
      <c r="G87" s="53"/>
      <c r="H87" s="53"/>
      <c r="I87" s="20" t="s">
        <v>22</v>
      </c>
      <c r="J87" s="20" t="s">
        <v>23</v>
      </c>
      <c r="K87" s="20" t="s">
        <v>24</v>
      </c>
      <c r="L87" s="46" t="s">
        <v>25</v>
      </c>
      <c r="M87" s="47"/>
      <c r="N87" s="46" t="s">
        <v>26</v>
      </c>
      <c r="O87" s="47"/>
    </row>
    <row r="88" spans="5:15" ht="14.25" customHeight="1" x14ac:dyDescent="0.25">
      <c r="E88" s="20">
        <v>1</v>
      </c>
      <c r="F88" s="45" t="s">
        <v>90</v>
      </c>
      <c r="G88" s="45"/>
      <c r="H88" s="41" t="s">
        <v>28</v>
      </c>
      <c r="I88" s="20" t="s">
        <v>73</v>
      </c>
      <c r="J88" s="20" t="s">
        <v>73</v>
      </c>
      <c r="K88" s="20" t="s">
        <v>73</v>
      </c>
      <c r="L88" s="46" t="s">
        <v>73</v>
      </c>
      <c r="M88" s="47"/>
      <c r="N88" s="46" t="s">
        <v>73</v>
      </c>
      <c r="O88" s="47"/>
    </row>
    <row r="89" spans="5:15" ht="14.25" customHeight="1" x14ac:dyDescent="0.25">
      <c r="E89" s="42"/>
      <c r="F89" s="43"/>
      <c r="G89" s="43"/>
      <c r="H89" s="44"/>
      <c r="I89" s="42"/>
      <c r="J89" s="42"/>
      <c r="K89" s="42"/>
      <c r="L89" s="42"/>
      <c r="M89" s="42"/>
      <c r="N89" s="42"/>
      <c r="O89" s="42"/>
    </row>
    <row r="90" spans="5:15" ht="6.75" customHeight="1" x14ac:dyDescent="0.25">
      <c r="E90" s="42"/>
      <c r="F90" s="43"/>
      <c r="G90" s="43"/>
      <c r="H90" s="44"/>
      <c r="I90" s="42"/>
      <c r="J90" s="42"/>
      <c r="K90" s="42"/>
      <c r="L90" s="42"/>
      <c r="M90" s="42"/>
      <c r="N90" s="42"/>
      <c r="O90" s="42"/>
    </row>
    <row r="91" spans="5:15" ht="6.75" customHeight="1" x14ac:dyDescent="0.25">
      <c r="E91" s="42"/>
      <c r="F91" s="43"/>
      <c r="G91" s="43"/>
      <c r="H91" s="44"/>
      <c r="I91" s="42"/>
      <c r="J91" s="42"/>
      <c r="K91" s="42"/>
      <c r="L91" s="42"/>
      <c r="M91" s="42"/>
      <c r="N91" s="42"/>
      <c r="O91" s="42"/>
    </row>
    <row r="92" spans="5:15" ht="6.75" customHeight="1" x14ac:dyDescent="0.25"/>
    <row r="93" spans="5:15" ht="6.75" customHeight="1" x14ac:dyDescent="0.25"/>
    <row r="94" spans="5:15" ht="6.75" customHeight="1" x14ac:dyDescent="0.25"/>
    <row r="95" spans="5:15" x14ac:dyDescent="0.25">
      <c r="G95" s="1" t="s">
        <v>91</v>
      </c>
    </row>
  </sheetData>
  <mergeCells count="160">
    <mergeCell ref="E13:O13"/>
    <mergeCell ref="E14:O14"/>
    <mergeCell ref="E15:F15"/>
    <mergeCell ref="G15:O15"/>
    <mergeCell ref="E16:F16"/>
    <mergeCell ref="G16:O16"/>
    <mergeCell ref="E20:O20"/>
    <mergeCell ref="E21:E22"/>
    <mergeCell ref="F21:G22"/>
    <mergeCell ref="H21:H22"/>
    <mergeCell ref="I21:O21"/>
    <mergeCell ref="L22:M22"/>
    <mergeCell ref="N22:O22"/>
    <mergeCell ref="E17:F17"/>
    <mergeCell ref="G17:O17"/>
    <mergeCell ref="E18:F18"/>
    <mergeCell ref="G18:O18"/>
    <mergeCell ref="E19:F19"/>
    <mergeCell ref="G19:O19"/>
    <mergeCell ref="E25:O25"/>
    <mergeCell ref="E26:E27"/>
    <mergeCell ref="F26:G27"/>
    <mergeCell ref="H26:H27"/>
    <mergeCell ref="I26:O26"/>
    <mergeCell ref="L27:M27"/>
    <mergeCell ref="N27:O27"/>
    <mergeCell ref="F23:G23"/>
    <mergeCell ref="L23:M23"/>
    <mergeCell ref="N23:O23"/>
    <mergeCell ref="F24:G24"/>
    <mergeCell ref="L24:M24"/>
    <mergeCell ref="N24:O24"/>
    <mergeCell ref="F30:G30"/>
    <mergeCell ref="L30:M30"/>
    <mergeCell ref="N30:O30"/>
    <mergeCell ref="F31:G31"/>
    <mergeCell ref="L31:M31"/>
    <mergeCell ref="N31:O31"/>
    <mergeCell ref="F28:G28"/>
    <mergeCell ref="L28:M28"/>
    <mergeCell ref="N28:O28"/>
    <mergeCell ref="F29:G29"/>
    <mergeCell ref="L29:M29"/>
    <mergeCell ref="N29:O29"/>
    <mergeCell ref="E34:O34"/>
    <mergeCell ref="E35:O35"/>
    <mergeCell ref="E36:E37"/>
    <mergeCell ref="F36:G37"/>
    <mergeCell ref="H36:H37"/>
    <mergeCell ref="I36:O36"/>
    <mergeCell ref="L37:M37"/>
    <mergeCell ref="N37:O37"/>
    <mergeCell ref="F32:G32"/>
    <mergeCell ref="L32:M32"/>
    <mergeCell ref="N32:O32"/>
    <mergeCell ref="F33:G33"/>
    <mergeCell ref="L33:M33"/>
    <mergeCell ref="N33:O33"/>
    <mergeCell ref="F40:G40"/>
    <mergeCell ref="L40:M40"/>
    <mergeCell ref="N40:O40"/>
    <mergeCell ref="E41:O41"/>
    <mergeCell ref="E42:O42"/>
    <mergeCell ref="F43:H43"/>
    <mergeCell ref="I43:O43"/>
    <mergeCell ref="F38:G38"/>
    <mergeCell ref="L38:M38"/>
    <mergeCell ref="N38:O38"/>
    <mergeCell ref="F39:G39"/>
    <mergeCell ref="L39:M39"/>
    <mergeCell ref="N39:O39"/>
    <mergeCell ref="F44:H44"/>
    <mergeCell ref="I44:O45"/>
    <mergeCell ref="F45:H45"/>
    <mergeCell ref="E46:O46"/>
    <mergeCell ref="E47:E48"/>
    <mergeCell ref="F47:G48"/>
    <mergeCell ref="H47:H48"/>
    <mergeCell ref="I47:O47"/>
    <mergeCell ref="L48:M48"/>
    <mergeCell ref="N48:O48"/>
    <mergeCell ref="F52:O52"/>
    <mergeCell ref="F53:G53"/>
    <mergeCell ref="L53:M53"/>
    <mergeCell ref="N53:O53"/>
    <mergeCell ref="F54:O54"/>
    <mergeCell ref="F55:G55"/>
    <mergeCell ref="L55:M55"/>
    <mergeCell ref="N55:O55"/>
    <mergeCell ref="F49:O49"/>
    <mergeCell ref="F50:G50"/>
    <mergeCell ref="L50:M50"/>
    <mergeCell ref="N50:O50"/>
    <mergeCell ref="F51:G51"/>
    <mergeCell ref="L51:M51"/>
    <mergeCell ref="N51:O51"/>
    <mergeCell ref="N60:O60"/>
    <mergeCell ref="F61:O61"/>
    <mergeCell ref="F62:G62"/>
    <mergeCell ref="L62:M62"/>
    <mergeCell ref="N62:O62"/>
    <mergeCell ref="F63:G63"/>
    <mergeCell ref="L63:M63"/>
    <mergeCell ref="N63:O63"/>
    <mergeCell ref="F56:G56"/>
    <mergeCell ref="L56:M56"/>
    <mergeCell ref="N56:O56"/>
    <mergeCell ref="E57:O57"/>
    <mergeCell ref="E58:O58"/>
    <mergeCell ref="E59:E60"/>
    <mergeCell ref="F59:G60"/>
    <mergeCell ref="H59:H60"/>
    <mergeCell ref="I59:O59"/>
    <mergeCell ref="L60:M60"/>
    <mergeCell ref="F66:O66"/>
    <mergeCell ref="F67:G67"/>
    <mergeCell ref="L67:M67"/>
    <mergeCell ref="N67:O67"/>
    <mergeCell ref="F68:G68"/>
    <mergeCell ref="L68:M68"/>
    <mergeCell ref="N68:O68"/>
    <mergeCell ref="F64:G64"/>
    <mergeCell ref="L64:M64"/>
    <mergeCell ref="N64:O64"/>
    <mergeCell ref="F65:G65"/>
    <mergeCell ref="L65:M65"/>
    <mergeCell ref="N65:O65"/>
    <mergeCell ref="F72:G72"/>
    <mergeCell ref="L72:M72"/>
    <mergeCell ref="N72:O72"/>
    <mergeCell ref="F73:G73"/>
    <mergeCell ref="L73:M73"/>
    <mergeCell ref="N73:O73"/>
    <mergeCell ref="F69:O69"/>
    <mergeCell ref="F70:G70"/>
    <mergeCell ref="L70:M70"/>
    <mergeCell ref="N70:O70"/>
    <mergeCell ref="L71:M71"/>
    <mergeCell ref="N71:O71"/>
    <mergeCell ref="E75:O75"/>
    <mergeCell ref="F76:G76"/>
    <mergeCell ref="F77:G77"/>
    <mergeCell ref="O77:O84"/>
    <mergeCell ref="F78:G78"/>
    <mergeCell ref="F79:G79"/>
    <mergeCell ref="F80:G80"/>
    <mergeCell ref="F81:N81"/>
    <mergeCell ref="F82:G82"/>
    <mergeCell ref="F83:G83"/>
    <mergeCell ref="F88:G88"/>
    <mergeCell ref="L88:M88"/>
    <mergeCell ref="N88:O88"/>
    <mergeCell ref="F84:G84"/>
    <mergeCell ref="E85:O85"/>
    <mergeCell ref="E86:E87"/>
    <mergeCell ref="F86:G87"/>
    <mergeCell ref="H86:H87"/>
    <mergeCell ref="I86:O86"/>
    <mergeCell ref="L87:M87"/>
    <mergeCell ref="N87:O87"/>
  </mergeCell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2025-11-28T15:08:12Z</dcterms:modified>
</cp:coreProperties>
</file>