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4200" yWindow="570" windowWidth="19440" windowHeight="6840"/>
  </bookViews>
  <sheets>
    <sheet name="Лист2" sheetId="2" r:id="rId1"/>
  </sheets>
  <externalReferences>
    <externalReference r:id="rId2"/>
  </externalReferences>
  <definedNames>
    <definedName name="prd">[1]Титульный!$F$8</definedName>
  </definedNames>
  <calcPr calcId="145621"/>
</workbook>
</file>

<file path=xl/calcChain.xml><?xml version="1.0" encoding="utf-8"?>
<calcChain xmlns="http://schemas.openxmlformats.org/spreadsheetml/2006/main">
  <c r="AK12" i="2" l="1"/>
  <c r="AL12" i="2"/>
  <c r="AM12" i="2"/>
  <c r="AN12" i="2"/>
  <c r="AK13" i="2"/>
  <c r="AL13" i="2"/>
  <c r="AM13" i="2"/>
  <c r="AN13" i="2"/>
  <c r="AO14" i="2"/>
  <c r="AL11" i="2"/>
  <c r="AM11" i="2"/>
  <c r="AN11" i="2"/>
  <c r="AK11" i="2"/>
  <c r="AK7" i="2"/>
  <c r="AJ14" i="2"/>
  <c r="AF12" i="2"/>
  <c r="AG12" i="2"/>
  <c r="AH12" i="2"/>
  <c r="AI12" i="2"/>
  <c r="AF13" i="2"/>
  <c r="AG13" i="2"/>
  <c r="AH13" i="2"/>
  <c r="AI13" i="2"/>
  <c r="AG11" i="2"/>
  <c r="AH11" i="2"/>
  <c r="AI11" i="2"/>
  <c r="AF11" i="2"/>
  <c r="AF7" i="2"/>
  <c r="AA7" i="2"/>
  <c r="AO10" i="2" l="1"/>
  <c r="AJ10" i="2"/>
  <c r="AN9" i="2"/>
  <c r="AF8" i="2"/>
  <c r="AG8" i="2"/>
  <c r="AH8" i="2"/>
  <c r="AI8" i="2"/>
  <c r="AF9" i="2"/>
  <c r="AG9" i="2"/>
  <c r="AH9" i="2"/>
  <c r="AI9" i="2"/>
  <c r="AG7" i="2"/>
  <c r="AH7" i="2"/>
  <c r="AI7" i="2"/>
  <c r="AK8" i="2"/>
  <c r="AL8" i="2"/>
  <c r="AM8" i="2"/>
  <c r="AN8" i="2"/>
  <c r="AK9" i="2"/>
  <c r="AL9" i="2"/>
  <c r="AM9" i="2"/>
  <c r="AL7" i="2"/>
  <c r="AM7" i="2"/>
  <c r="AN7" i="2"/>
  <c r="AA8" i="2"/>
  <c r="AB8" i="2"/>
  <c r="AC8" i="2"/>
  <c r="AD8" i="2"/>
  <c r="AA9" i="2"/>
  <c r="AB9" i="2"/>
  <c r="AC9" i="2"/>
  <c r="AD9" i="2"/>
  <c r="AE10" i="2"/>
  <c r="AB7" i="2"/>
  <c r="AC7" i="2"/>
  <c r="AD7" i="2"/>
  <c r="V3" i="2"/>
  <c r="Q3" i="2"/>
  <c r="F3" i="2"/>
</calcChain>
</file>

<file path=xl/sharedStrings.xml><?xml version="1.0" encoding="utf-8"?>
<sst xmlns="http://schemas.openxmlformats.org/spreadsheetml/2006/main" count="93" uniqueCount="43">
  <si>
    <t>Номер решения</t>
  </si>
  <si>
    <t>Дата принятия решения</t>
  </si>
  <si>
    <t>руб./кВт*ч</t>
  </si>
  <si>
    <t>руб./кВт*мес.</t>
  </si>
  <si>
    <t>1</t>
  </si>
  <si>
    <t>2</t>
  </si>
  <si>
    <t>3</t>
  </si>
  <si>
    <t>4</t>
  </si>
  <si>
    <t>5</t>
  </si>
  <si>
    <t>6</t>
  </si>
  <si>
    <t>20.12.2013</t>
  </si>
  <si>
    <t>Единые (котловые) тарифы на услуги по передаче электрической энергии по сетям субъекта Российской Федерации (тарифы указываются без НДС)</t>
  </si>
  <si>
    <t xml:space="preserve">№ п/п </t>
  </si>
  <si>
    <t>Группа потребителей</t>
  </si>
  <si>
    <t xml:space="preserve">Показатель </t>
  </si>
  <si>
    <t>Единица измерения</t>
  </si>
  <si>
    <t>Рост (с 01.01.2014), %</t>
  </si>
  <si>
    <t>Рост (с 01.07.2014), %</t>
  </si>
  <si>
    <t>Диапазоны напряжения</t>
  </si>
  <si>
    <t xml:space="preserve">Диапазоны напряжения </t>
  </si>
  <si>
    <t>BH</t>
  </si>
  <si>
    <t>CH 1</t>
  </si>
  <si>
    <t>CH 2</t>
  </si>
  <si>
    <t>HH</t>
  </si>
  <si>
    <t>прочие</t>
  </si>
  <si>
    <t xml:space="preserve">Одноставочный тариф </t>
  </si>
  <si>
    <t>47/1</t>
  </si>
  <si>
    <t>16.12.2013</t>
  </si>
  <si>
    <t>2.1</t>
  </si>
  <si>
    <t xml:space="preserve">Двухставочный тариф: ставка за содержание электрических сетей </t>
  </si>
  <si>
    <t>2.2</t>
  </si>
  <si>
    <t xml:space="preserve">Двухставочный тариф: ставка на оплату технологического расхода (потерь) в электрических сетях </t>
  </si>
  <si>
    <t>руб/кВт*ч</t>
  </si>
  <si>
    <t>население</t>
  </si>
  <si>
    <t xml:space="preserve">Реквизиты тарифного решения </t>
  </si>
  <si>
    <t>Реквизиты тарифного решения</t>
  </si>
  <si>
    <t xml:space="preserve">без дифференсациации </t>
  </si>
  <si>
    <t>Рост в 2014, %</t>
  </si>
  <si>
    <t>49/12</t>
  </si>
  <si>
    <t>Дата начала</t>
  </si>
  <si>
    <t>Дата окончания</t>
  </si>
  <si>
    <t>4/1-ээ-2014</t>
  </si>
  <si>
    <t>Срок действия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</si>
</sst>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&quot;$&quot;#,##0_);[Red]\(&quot;$&quot;#,##0\)"/>
    <numFmt numFmtId="166" formatCode="_-* #,##0.00[$€-1]_-;\-* #,##0.00[$€-1]_-;_-* &quot;-&quot;??[$€-1]_-"/>
  </numFmts>
  <fonts count="17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9"/>
      <color indexed="8"/>
      <name val="Tahoma"/>
      <family val="2"/>
      <charset val="204"/>
    </font>
    <font>
      <sz val="10"/>
      <name val="MS Sans Serif"/>
      <family val="2"/>
      <charset val="204"/>
    </font>
    <font>
      <sz val="8"/>
      <name val="Helv"/>
      <charset val="204"/>
    </font>
    <font>
      <sz val="10"/>
      <name val="Helv"/>
    </font>
    <font>
      <sz val="12"/>
      <name val="Arial"/>
      <family val="2"/>
      <charset val="204"/>
    </font>
    <font>
      <u/>
      <sz val="10"/>
      <color indexed="12"/>
      <name val="Arial Cyr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sz val="10"/>
      <name val="Helv"/>
      <charset val="204"/>
    </font>
    <font>
      <sz val="8"/>
      <name val="Arial"/>
      <family val="2"/>
      <charset val="204"/>
    </font>
    <font>
      <u/>
      <sz val="9"/>
      <color rgb="FF333399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lightDown">
        <fgColor indexed="22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7" fillId="0" borderId="0"/>
    <xf numFmtId="166" fontId="7" fillId="0" borderId="0"/>
    <xf numFmtId="0" fontId="12" fillId="0" borderId="0"/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38" fontId="13" fillId="0" borderId="0">
      <alignment vertical="top"/>
    </xf>
    <xf numFmtId="165" fontId="5" fillId="0" borderId="0" applyFont="0" applyFill="0" applyBorder="0" applyAlignment="0" applyProtection="0"/>
    <xf numFmtId="0" fontId="10" fillId="0" borderId="0" applyFill="0" applyBorder="0" applyProtection="0">
      <alignment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6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49" fontId="1" fillId="0" borderId="0" applyBorder="0">
      <alignment vertical="top"/>
    </xf>
    <xf numFmtId="0" fontId="1" fillId="0" borderId="0">
      <alignment horizontal="left" vertical="center"/>
    </xf>
    <xf numFmtId="0" fontId="1" fillId="0" borderId="0">
      <alignment horizontal="left" vertical="center"/>
    </xf>
    <xf numFmtId="0" fontId="2" fillId="0" borderId="0"/>
    <xf numFmtId="49" fontId="15" fillId="2" borderId="2" applyNumberFormat="0" applyFill="0" applyBorder="0" applyAlignment="0" applyProtection="0">
      <alignment horizontal="left" vertical="center"/>
    </xf>
  </cellStyleXfs>
  <cellXfs count="46">
    <xf numFmtId="0" fontId="0" fillId="0" borderId="0" xfId="0"/>
    <xf numFmtId="0" fontId="0" fillId="0" borderId="0" xfId="0" applyFill="1"/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1" xfId="28" applyNumberFormat="1" applyFont="1" applyFill="1" applyBorder="1" applyAlignment="1" applyProtection="1">
      <alignment horizontal="center" vertical="center"/>
      <protection locked="0"/>
    </xf>
    <xf numFmtId="2" fontId="4" fillId="0" borderId="1" xfId="28" applyNumberFormat="1" applyFont="1" applyFill="1" applyBorder="1" applyAlignment="1" applyProtection="1">
      <alignment horizontal="center" vertical="center"/>
    </xf>
    <xf numFmtId="164" fontId="4" fillId="0" borderId="1" xfId="28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 wrapText="1" inden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4" fontId="1" fillId="0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12" xfId="0" applyNumberFormat="1" applyFont="1" applyFill="1" applyBorder="1" applyAlignment="1" applyProtection="1">
      <alignment vertical="center"/>
      <protection locked="0"/>
    </xf>
    <xf numFmtId="0" fontId="0" fillId="0" borderId="10" xfId="0" applyFill="1" applyBorder="1" applyAlignment="1">
      <alignment horizontal="center"/>
    </xf>
    <xf numFmtId="164" fontId="1" fillId="0" borderId="13" xfId="0" applyNumberFormat="1" applyFont="1" applyFill="1" applyBorder="1" applyAlignment="1" applyProtection="1">
      <alignment vertical="center"/>
      <protection locked="0"/>
    </xf>
    <xf numFmtId="0" fontId="0" fillId="0" borderId="1" xfId="0" applyFill="1" applyBorder="1"/>
    <xf numFmtId="14" fontId="0" fillId="0" borderId="10" xfId="0" applyNumberFormat="1" applyFill="1" applyBorder="1"/>
    <xf numFmtId="14" fontId="0" fillId="0" borderId="7" xfId="0" applyNumberFormat="1" applyFill="1" applyBorder="1"/>
    <xf numFmtId="14" fontId="0" fillId="0" borderId="11" xfId="0" applyNumberFormat="1" applyFill="1" applyBorder="1"/>
    <xf numFmtId="14" fontId="0" fillId="0" borderId="9" xfId="0" applyNumberFormat="1" applyFill="1" applyBorder="1"/>
    <xf numFmtId="0" fontId="0" fillId="0" borderId="11" xfId="0" applyFill="1" applyBorder="1"/>
    <xf numFmtId="164" fontId="1" fillId="0" borderId="9" xfId="0" applyNumberFormat="1" applyFont="1" applyFill="1" applyBorder="1" applyAlignment="1" applyProtection="1">
      <alignment vertical="center"/>
      <protection locked="0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  <xf numFmtId="14" fontId="0" fillId="0" borderId="4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center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14" fontId="4" fillId="0" borderId="11" xfId="0" applyNumberFormat="1" applyFont="1" applyFill="1" applyBorder="1" applyAlignment="1" applyProtection="1">
      <alignment horizontal="center" vertical="center" wrapText="1"/>
    </xf>
    <xf numFmtId="14" fontId="4" fillId="0" borderId="4" xfId="0" applyNumberFormat="1" applyFont="1" applyFill="1" applyBorder="1" applyAlignment="1" applyProtection="1">
      <alignment horizontal="center" vertical="center" wrapText="1"/>
    </xf>
    <xf numFmtId="14" fontId="4" fillId="0" borderId="5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center" vertical="center"/>
      <protection locked="0"/>
    </xf>
    <xf numFmtId="49" fontId="1" fillId="0" borderId="5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</xf>
  </cellXfs>
  <cellStyles count="30">
    <cellStyle name=" 1" xfId="1"/>
    <cellStyle name=" 1 2" xfId="2"/>
    <cellStyle name=" 1_Stage1" xfId="3"/>
    <cellStyle name="_Model_RAB Мой_PR.PROG.WARM.NOTCOMBI.2012.2.16_v1.4(04.04.11) " xfId="4"/>
    <cellStyle name="_Model_RAB Мой_Книга2_PR.PROG.WARM.NOTCOMBI.2012.2.16_v1.4(04.04.11) " xfId="5"/>
    <cellStyle name="_Model_RAB_MRSK_svod_PR.PROG.WARM.NOTCOMBI.2012.2.16_v1.4(04.04.11) " xfId="6"/>
    <cellStyle name="_Model_RAB_MRSK_svod_Книга2_PR.PROG.WARM.NOTCOMBI.2012.2.16_v1.4(04.04.11) " xfId="7"/>
    <cellStyle name="_МОДЕЛЬ_1 (2)_PR.PROG.WARM.NOTCOMBI.2012.2.16_v1.4(04.04.11) " xfId="8"/>
    <cellStyle name="_МОДЕЛЬ_1 (2)_Книга2_PR.PROG.WARM.NOTCOMBI.2012.2.16_v1.4(04.04.11) " xfId="9"/>
    <cellStyle name="_пр 5 тариф RAB_PR.PROG.WARM.NOTCOMBI.2012.2.16_v1.4(04.04.11) " xfId="10"/>
    <cellStyle name="_пр 5 тариф RAB_Книга2_PR.PROG.WARM.NOTCOMBI.2012.2.16_v1.4(04.04.11) " xfId="11"/>
    <cellStyle name="_Расчет RAB_22072008_PR.PROG.WARM.NOTCOMBI.2012.2.16_v1.4(04.04.11) " xfId="12"/>
    <cellStyle name="_Расчет RAB_22072008_Книга2_PR.PROG.WARM.NOTCOMBI.2012.2.16_v1.4(04.04.11) " xfId="13"/>
    <cellStyle name="_Расчет RAB_Лен и МОЭСК_с 2010 года_14.04.2009_со сглаж_version 3.0_без ФСК_PR.PROG.WARM.NOTCOMBI.2012.2.16_v1.4(04.04.11) " xfId="14"/>
    <cellStyle name="_Расчет RAB_Лен и МОЭСК_с 2010 года_14.04.2009_со сглаж_version 3.0_без ФСК_Книга2_PR.PROG.WARM.NOTCOMBI.2012.2.16_v1.4(04.04.11) " xfId="15"/>
    <cellStyle name="Currency [0]" xfId="16"/>
    <cellStyle name="Currency2" xfId="17"/>
    <cellStyle name="Followed Hyperlink" xfId="18"/>
    <cellStyle name="Hyperlink" xfId="19"/>
    <cellStyle name="normal" xfId="20"/>
    <cellStyle name="Normal1" xfId="21"/>
    <cellStyle name="Normal2" xfId="22"/>
    <cellStyle name="Percent1" xfId="23"/>
    <cellStyle name="Гиперссылка 5" xfId="24"/>
    <cellStyle name="Двойной клик" xfId="29"/>
    <cellStyle name="Обычный" xfId="0" builtinId="0"/>
    <cellStyle name="Обычный 10" xfId="25"/>
    <cellStyle name="Обычный 2" xfId="26"/>
    <cellStyle name="Обычный 2 13" xfId="27"/>
    <cellStyle name="Обычный_Котёл потребление Сетей(шаблон)" xfId="28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73;&#1091;&#1093;&#1086;&#1074;%20&#1040;.&#1057;/&#1086;&#1090;%20&#1050;&#1088;&#1080;&#1074;&#1086;&#1096;&#1077;&#1080;&#1085;&#1086;&#1081;%20&#1058;.&#1053;/&#1064;&#1072;&#1073;&#1083;&#1086;&#1085;&#1099;/&#1054;&#1090;%20&#1087;&#1088;&#1072;&#1074;&#1083;&#1077;&#1085;&#1086;%20&#1087;&#1086;%20&#1045;&#1048;&#1040;&#1057;/CONTROL.TARIFF.EE.ENERGY.2014(v1.2)%20Kirov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Список листов"/>
      <sheetName val="приложение 1"/>
      <sheetName val="приложение 2"/>
      <sheetName val="приложение 3"/>
      <sheetName val="приложение 4"/>
      <sheetName val="приложение 5"/>
      <sheetName val="приложение 6"/>
      <sheetName val="приложение 7"/>
      <sheetName val="приложение 8 (1)"/>
      <sheetName val="приложение 8 (2)"/>
      <sheetName val="приложение 9"/>
      <sheetName val="приложение 10"/>
      <sheetName val="приложение 11"/>
      <sheetName val="приложение 12"/>
      <sheetName val="приложение 13 (1)"/>
      <sheetName val="приложение 13 (2)"/>
      <sheetName val="приложение 14"/>
      <sheetName val="приложение 15"/>
      <sheetName val="Комментарии"/>
      <sheetName val="Проверка"/>
      <sheetName val="et_union"/>
      <sheetName val="AllSheetsInThisWorkbook"/>
      <sheetName val="modInfo"/>
      <sheetName val="modProv"/>
      <sheetName val="modClassifierValidate"/>
      <sheetName val="modChange"/>
      <sheetName val="modDoubleClick"/>
      <sheetName val="modHyperlink"/>
      <sheetName val="TEHSHEET"/>
      <sheetName val="modCommandButtons"/>
      <sheetName val="REESTR_MO"/>
      <sheetName val="REESTR_ORG"/>
      <sheetName val="REESTR_FILTERED"/>
      <sheetName val="modReestr"/>
      <sheetName val="modfrmReestr"/>
      <sheetName val="modfrmCheckUpdates"/>
      <sheetName val="modfrmDateChoose"/>
      <sheetName val="modUpdTemplMain"/>
      <sheetName val="CONTROL.TARIFF.EE.ENERGY"/>
    </sheetNames>
    <sheetDataSet>
      <sheetData sheetId="0" refreshError="1"/>
      <sheetData sheetId="1" refreshError="1"/>
      <sheetData sheetId="2">
        <row r="8">
          <cell r="F8">
            <v>2014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"/>
  <sheetViews>
    <sheetView tabSelected="1" workbookViewId="0">
      <selection activeCell="C21" sqref="C21"/>
    </sheetView>
  </sheetViews>
  <sheetFormatPr defaultRowHeight="15"/>
  <cols>
    <col min="1" max="1" width="9.140625" style="1"/>
    <col min="2" max="2" width="13.28515625" style="1" customWidth="1"/>
    <col min="3" max="3" width="9.140625" style="1"/>
    <col min="4" max="4" width="23.28515625" style="1" customWidth="1"/>
    <col min="5" max="5" width="12.7109375" style="1" customWidth="1"/>
    <col min="6" max="11" width="9.140625" style="1"/>
    <col min="12" max="12" width="10.7109375" style="1" customWidth="1"/>
    <col min="13" max="13" width="9.140625" style="1"/>
    <col min="14" max="16" width="10.140625" style="1" customWidth="1"/>
    <col min="17" max="20" width="9.140625" style="1"/>
    <col min="21" max="21" width="10.140625" style="1" customWidth="1"/>
    <col min="22" max="25" width="9.140625" style="1"/>
    <col min="26" max="26" width="9.85546875" style="1" customWidth="1"/>
    <col min="27" max="30" width="9.140625" style="1"/>
    <col min="31" max="36" width="10" style="1" customWidth="1"/>
    <col min="37" max="40" width="9.140625" style="1"/>
    <col min="41" max="41" width="10.140625" style="1" customWidth="1"/>
    <col min="42" max="16384" width="9.140625" style="1"/>
  </cols>
  <sheetData>
    <row r="1" spans="1:41">
      <c r="A1" s="30" t="s">
        <v>11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</row>
    <row r="3" spans="1:41" ht="33.75" customHeight="1">
      <c r="A3" s="29" t="s">
        <v>12</v>
      </c>
      <c r="B3" s="29" t="s">
        <v>13</v>
      </c>
      <c r="C3" s="29" t="s">
        <v>12</v>
      </c>
      <c r="D3" s="29" t="s">
        <v>14</v>
      </c>
      <c r="E3" s="29" t="s">
        <v>15</v>
      </c>
      <c r="F3" s="29">
        <f>prd-1</f>
        <v>2013</v>
      </c>
      <c r="G3" s="29"/>
      <c r="H3" s="29"/>
      <c r="I3" s="29"/>
      <c r="J3" s="29"/>
      <c r="K3" s="29"/>
      <c r="L3" s="29"/>
      <c r="M3" s="38">
        <v>2014</v>
      </c>
      <c r="N3" s="38"/>
      <c r="O3" s="29" t="s">
        <v>42</v>
      </c>
      <c r="P3" s="29"/>
      <c r="Q3" s="29" t="str">
        <f>prd &amp; " (c 01.01." &amp; prd &amp; ")"</f>
        <v>2014 (c 01.01.2014)</v>
      </c>
      <c r="R3" s="29"/>
      <c r="S3" s="29"/>
      <c r="T3" s="29"/>
      <c r="U3" s="29"/>
      <c r="V3" s="29" t="str">
        <f>prd &amp; " (c 01.07." &amp; prd &amp; ")"</f>
        <v>2014 (c 01.07.2014)</v>
      </c>
      <c r="W3" s="29"/>
      <c r="X3" s="29"/>
      <c r="Y3" s="29"/>
      <c r="Z3" s="29"/>
      <c r="AA3" s="29" t="s">
        <v>16</v>
      </c>
      <c r="AB3" s="29"/>
      <c r="AC3" s="29"/>
      <c r="AD3" s="29"/>
      <c r="AE3" s="29"/>
      <c r="AF3" s="29" t="s">
        <v>17</v>
      </c>
      <c r="AG3" s="29"/>
      <c r="AH3" s="29"/>
      <c r="AI3" s="29"/>
      <c r="AJ3" s="29"/>
      <c r="AK3" s="45" t="s">
        <v>37</v>
      </c>
      <c r="AL3" s="45"/>
      <c r="AM3" s="45"/>
      <c r="AN3" s="45"/>
      <c r="AO3" s="45"/>
    </row>
    <row r="4" spans="1:41" ht="29.25" customHeight="1">
      <c r="A4" s="29"/>
      <c r="B4" s="29"/>
      <c r="C4" s="29"/>
      <c r="D4" s="29"/>
      <c r="E4" s="29"/>
      <c r="F4" s="29" t="s">
        <v>35</v>
      </c>
      <c r="G4" s="29"/>
      <c r="H4" s="37" t="s">
        <v>18</v>
      </c>
      <c r="I4" s="37"/>
      <c r="J4" s="37"/>
      <c r="K4" s="37"/>
      <c r="L4" s="37"/>
      <c r="M4" s="29" t="s">
        <v>34</v>
      </c>
      <c r="N4" s="29"/>
      <c r="O4" s="29" t="s">
        <v>39</v>
      </c>
      <c r="P4" s="29" t="s">
        <v>40</v>
      </c>
      <c r="Q4" s="37" t="s">
        <v>18</v>
      </c>
      <c r="R4" s="37"/>
      <c r="S4" s="37"/>
      <c r="T4" s="37"/>
      <c r="U4" s="37"/>
      <c r="V4" s="37" t="s">
        <v>19</v>
      </c>
      <c r="W4" s="37"/>
      <c r="X4" s="37"/>
      <c r="Y4" s="37"/>
      <c r="Z4" s="37"/>
      <c r="AA4" s="37" t="s">
        <v>19</v>
      </c>
      <c r="AB4" s="37"/>
      <c r="AC4" s="37"/>
      <c r="AD4" s="37"/>
      <c r="AE4" s="37"/>
      <c r="AF4" s="37" t="s">
        <v>19</v>
      </c>
      <c r="AG4" s="37"/>
      <c r="AH4" s="37"/>
      <c r="AI4" s="37"/>
      <c r="AJ4" s="37"/>
      <c r="AK4" s="37" t="s">
        <v>19</v>
      </c>
      <c r="AL4" s="37"/>
      <c r="AM4" s="37"/>
      <c r="AN4" s="37"/>
      <c r="AO4" s="37"/>
    </row>
    <row r="5" spans="1:41" ht="33.75">
      <c r="A5" s="29"/>
      <c r="B5" s="29"/>
      <c r="C5" s="29"/>
      <c r="D5" s="29"/>
      <c r="E5" s="29"/>
      <c r="F5" s="2" t="s">
        <v>0</v>
      </c>
      <c r="G5" s="2" t="s">
        <v>1</v>
      </c>
      <c r="H5" s="6" t="s">
        <v>20</v>
      </c>
      <c r="I5" s="6" t="s">
        <v>21</v>
      </c>
      <c r="J5" s="6" t="s">
        <v>22</v>
      </c>
      <c r="K5" s="6" t="s">
        <v>23</v>
      </c>
      <c r="L5" s="2" t="s">
        <v>36</v>
      </c>
      <c r="M5" s="2" t="s">
        <v>0</v>
      </c>
      <c r="N5" s="2" t="s">
        <v>1</v>
      </c>
      <c r="O5" s="29"/>
      <c r="P5" s="29"/>
      <c r="Q5" s="6" t="s">
        <v>20</v>
      </c>
      <c r="R5" s="6" t="s">
        <v>21</v>
      </c>
      <c r="S5" s="6" t="s">
        <v>22</v>
      </c>
      <c r="T5" s="6" t="s">
        <v>23</v>
      </c>
      <c r="U5" s="2" t="s">
        <v>36</v>
      </c>
      <c r="V5" s="6" t="s">
        <v>20</v>
      </c>
      <c r="W5" s="6" t="s">
        <v>21</v>
      </c>
      <c r="X5" s="6" t="s">
        <v>22</v>
      </c>
      <c r="Y5" s="6" t="s">
        <v>23</v>
      </c>
      <c r="Z5" s="2" t="s">
        <v>36</v>
      </c>
      <c r="AA5" s="6" t="s">
        <v>20</v>
      </c>
      <c r="AB5" s="6" t="s">
        <v>21</v>
      </c>
      <c r="AC5" s="6" t="s">
        <v>22</v>
      </c>
      <c r="AD5" s="6" t="s">
        <v>23</v>
      </c>
      <c r="AE5" s="2" t="s">
        <v>36</v>
      </c>
      <c r="AF5" s="6" t="s">
        <v>20</v>
      </c>
      <c r="AG5" s="6" t="s">
        <v>21</v>
      </c>
      <c r="AH5" s="6" t="s">
        <v>22</v>
      </c>
      <c r="AI5" s="6" t="s">
        <v>23</v>
      </c>
      <c r="AJ5" s="2" t="s">
        <v>36</v>
      </c>
      <c r="AK5" s="6" t="s">
        <v>20</v>
      </c>
      <c r="AL5" s="6" t="s">
        <v>21</v>
      </c>
      <c r="AM5" s="6" t="s">
        <v>22</v>
      </c>
      <c r="AN5" s="6" t="s">
        <v>23</v>
      </c>
      <c r="AO5" s="2" t="s">
        <v>36</v>
      </c>
    </row>
    <row r="6" spans="1:41">
      <c r="A6" s="14">
        <v>1</v>
      </c>
      <c r="B6" s="14">
        <v>2</v>
      </c>
      <c r="C6" s="14">
        <v>3</v>
      </c>
      <c r="D6" s="14">
        <v>4</v>
      </c>
      <c r="E6" s="14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4">
        <v>15</v>
      </c>
      <c r="P6" s="14">
        <v>16</v>
      </c>
      <c r="Q6" s="14">
        <v>17</v>
      </c>
      <c r="R6" s="14">
        <v>18</v>
      </c>
      <c r="S6" s="14">
        <v>19</v>
      </c>
      <c r="T6" s="14">
        <v>20</v>
      </c>
      <c r="U6" s="14">
        <v>21</v>
      </c>
      <c r="V6" s="14">
        <v>22</v>
      </c>
      <c r="W6" s="14">
        <v>23</v>
      </c>
      <c r="X6" s="14">
        <v>24</v>
      </c>
      <c r="Y6" s="14">
        <v>25</v>
      </c>
      <c r="Z6" s="14">
        <v>26</v>
      </c>
      <c r="AA6" s="14">
        <v>27</v>
      </c>
      <c r="AB6" s="14">
        <v>28</v>
      </c>
      <c r="AC6" s="14">
        <v>29</v>
      </c>
      <c r="AD6" s="14">
        <v>30</v>
      </c>
      <c r="AE6" s="14">
        <v>31</v>
      </c>
      <c r="AF6" s="14">
        <v>32</v>
      </c>
      <c r="AG6" s="14">
        <v>33</v>
      </c>
      <c r="AH6" s="14">
        <v>34</v>
      </c>
      <c r="AI6" s="14">
        <v>35</v>
      </c>
      <c r="AJ6" s="14">
        <v>36</v>
      </c>
      <c r="AK6" s="14">
        <v>37</v>
      </c>
      <c r="AL6" s="14">
        <v>38</v>
      </c>
      <c r="AM6" s="14">
        <v>39</v>
      </c>
      <c r="AN6" s="14">
        <v>40</v>
      </c>
      <c r="AO6" s="14">
        <v>41</v>
      </c>
    </row>
    <row r="7" spans="1:41">
      <c r="A7" s="33" t="s">
        <v>4</v>
      </c>
      <c r="B7" s="33" t="s">
        <v>24</v>
      </c>
      <c r="C7" s="7" t="s">
        <v>4</v>
      </c>
      <c r="D7" s="8" t="s">
        <v>25</v>
      </c>
      <c r="E7" s="9" t="s">
        <v>2</v>
      </c>
      <c r="F7" s="39" t="s">
        <v>26</v>
      </c>
      <c r="G7" s="42" t="s">
        <v>27</v>
      </c>
      <c r="H7" s="10">
        <v>0.84182999999999997</v>
      </c>
      <c r="I7" s="10">
        <v>1.57056</v>
      </c>
      <c r="J7" s="10">
        <v>1.99339</v>
      </c>
      <c r="K7" s="10">
        <v>2.9937299999999998</v>
      </c>
      <c r="L7" s="15"/>
      <c r="M7" s="18" t="s">
        <v>38</v>
      </c>
      <c r="N7" s="18" t="s">
        <v>10</v>
      </c>
      <c r="O7" s="21">
        <v>41640</v>
      </c>
      <c r="P7" s="22">
        <v>41686</v>
      </c>
      <c r="Q7" s="16">
        <v>0.80028999999999995</v>
      </c>
      <c r="R7" s="10">
        <v>1.5262800000000001</v>
      </c>
      <c r="S7" s="10">
        <v>1.89682</v>
      </c>
      <c r="T7" s="10">
        <v>2.8485800000000001</v>
      </c>
      <c r="U7" s="10"/>
      <c r="V7" s="10">
        <v>0.80028999999999995</v>
      </c>
      <c r="W7" s="10">
        <v>1.5262800000000001</v>
      </c>
      <c r="X7" s="10">
        <v>1.89682</v>
      </c>
      <c r="Y7" s="10">
        <v>2.8485800000000001</v>
      </c>
      <c r="Z7" s="3"/>
      <c r="AA7" s="4">
        <f>(Q7/H7)*100</f>
        <v>95.065512039247821</v>
      </c>
      <c r="AB7" s="4">
        <f>(R7/I7)*100</f>
        <v>97.18062347188264</v>
      </c>
      <c r="AC7" s="4">
        <f>(S7/J7)*100</f>
        <v>95.155488890784028</v>
      </c>
      <c r="AD7" s="4">
        <f>(T7/K7)*100</f>
        <v>95.151533371412938</v>
      </c>
      <c r="AE7" s="4"/>
      <c r="AF7" s="4">
        <f>V7/H7*100</f>
        <v>95.065512039247821</v>
      </c>
      <c r="AG7" s="4">
        <f>W7/I7*100</f>
        <v>97.18062347188264</v>
      </c>
      <c r="AH7" s="4">
        <f>X7/J7*100</f>
        <v>95.155488890784028</v>
      </c>
      <c r="AI7" s="4">
        <f>Y7/K7*100</f>
        <v>95.151533371412938</v>
      </c>
      <c r="AJ7" s="4"/>
      <c r="AK7" s="4">
        <f>(V7/Q7)*100</f>
        <v>100</v>
      </c>
      <c r="AL7" s="4">
        <f t="shared" ref="AK7:AN9" si="0">(W7/R7)*100</f>
        <v>100</v>
      </c>
      <c r="AM7" s="4">
        <f t="shared" si="0"/>
        <v>100</v>
      </c>
      <c r="AN7" s="4">
        <f t="shared" si="0"/>
        <v>100</v>
      </c>
      <c r="AO7" s="4"/>
    </row>
    <row r="8" spans="1:41" ht="33.75">
      <c r="A8" s="33"/>
      <c r="B8" s="33"/>
      <c r="C8" s="7" t="s">
        <v>28</v>
      </c>
      <c r="D8" s="11" t="s">
        <v>29</v>
      </c>
      <c r="E8" s="9" t="s">
        <v>3</v>
      </c>
      <c r="F8" s="40"/>
      <c r="G8" s="43"/>
      <c r="H8" s="10">
        <v>515.89580000000001</v>
      </c>
      <c r="I8" s="10">
        <v>815.67079999999999</v>
      </c>
      <c r="J8" s="10">
        <v>1002.4589999999999</v>
      </c>
      <c r="K8" s="10">
        <v>1373.673</v>
      </c>
      <c r="L8" s="15"/>
      <c r="M8" s="27" t="s">
        <v>41</v>
      </c>
      <c r="N8" s="34">
        <v>41684</v>
      </c>
      <c r="O8" s="23">
        <v>41687</v>
      </c>
      <c r="P8" s="24">
        <v>41851</v>
      </c>
      <c r="Q8" s="16">
        <v>492.02537999999998</v>
      </c>
      <c r="R8" s="10">
        <v>814.82370000000003</v>
      </c>
      <c r="S8" s="10">
        <v>990.22829999999999</v>
      </c>
      <c r="T8" s="10">
        <v>1341.35725</v>
      </c>
      <c r="U8" s="10"/>
      <c r="V8" s="10">
        <v>492.02537999999998</v>
      </c>
      <c r="W8" s="10">
        <v>814.82370000000003</v>
      </c>
      <c r="X8" s="10">
        <v>990.22829999999999</v>
      </c>
      <c r="Y8" s="10">
        <v>1341.35725</v>
      </c>
      <c r="Z8" s="3"/>
      <c r="AA8" s="4">
        <f t="shared" ref="AA8:AA9" si="1">(Q8/H8)*100</f>
        <v>95.373015248428075</v>
      </c>
      <c r="AB8" s="4">
        <f t="shared" ref="AB8:AB9" si="2">(R8/I8)*100</f>
        <v>99.896146827862424</v>
      </c>
      <c r="AC8" s="4">
        <f t="shared" ref="AC8:AC9" si="3">(S8/J8)*100</f>
        <v>98.77993015175683</v>
      </c>
      <c r="AD8" s="4">
        <f t="shared" ref="AD8:AD9" si="4">(T8/K8)*100</f>
        <v>97.647493253489003</v>
      </c>
      <c r="AE8" s="4"/>
      <c r="AF8" s="4">
        <f t="shared" ref="AF8:AF9" si="5">V8/H8*100</f>
        <v>95.373015248428075</v>
      </c>
      <c r="AG8" s="4">
        <f t="shared" ref="AG8:AG9" si="6">W8/I8*100</f>
        <v>99.896146827862424</v>
      </c>
      <c r="AH8" s="4">
        <f t="shared" ref="AH8:AH9" si="7">X8/J8*100</f>
        <v>98.77993015175683</v>
      </c>
      <c r="AI8" s="4">
        <f t="shared" ref="AI8:AI9" si="8">Y8/K8*100</f>
        <v>97.647493253489003</v>
      </c>
      <c r="AJ8" s="4"/>
      <c r="AK8" s="4">
        <f t="shared" si="0"/>
        <v>100</v>
      </c>
      <c r="AL8" s="4">
        <f t="shared" si="0"/>
        <v>100</v>
      </c>
      <c r="AM8" s="4">
        <f t="shared" si="0"/>
        <v>100</v>
      </c>
      <c r="AN8" s="4">
        <f t="shared" si="0"/>
        <v>100</v>
      </c>
      <c r="AO8" s="4"/>
    </row>
    <row r="9" spans="1:41" ht="56.25">
      <c r="A9" s="33"/>
      <c r="B9" s="33"/>
      <c r="C9" s="7" t="s">
        <v>30</v>
      </c>
      <c r="D9" s="11" t="s">
        <v>31</v>
      </c>
      <c r="E9" s="9" t="s">
        <v>32</v>
      </c>
      <c r="F9" s="40"/>
      <c r="G9" s="43"/>
      <c r="H9" s="10">
        <v>7.8890000000000002E-2</v>
      </c>
      <c r="I9" s="10">
        <v>0.19993</v>
      </c>
      <c r="J9" s="10">
        <v>0.28647</v>
      </c>
      <c r="K9" s="10">
        <v>0.59497</v>
      </c>
      <c r="L9" s="15"/>
      <c r="M9" s="27"/>
      <c r="N9" s="34"/>
      <c r="O9" s="25"/>
      <c r="P9" s="26"/>
      <c r="Q9" s="16">
        <v>7.7950000000000005E-2</v>
      </c>
      <c r="R9" s="10">
        <v>0.19700000000000001</v>
      </c>
      <c r="S9" s="10">
        <v>0.27696999999999999</v>
      </c>
      <c r="T9" s="10">
        <v>0.58335000000000004</v>
      </c>
      <c r="U9" s="10"/>
      <c r="V9" s="10">
        <v>7.7950000000000005E-2</v>
      </c>
      <c r="W9" s="10">
        <v>0.19700000000000001</v>
      </c>
      <c r="X9" s="10">
        <v>0.27696999999999999</v>
      </c>
      <c r="Y9" s="10">
        <v>0.58335000000000004</v>
      </c>
      <c r="Z9" s="3"/>
      <c r="AA9" s="4">
        <f t="shared" si="1"/>
        <v>98.808467486373445</v>
      </c>
      <c r="AB9" s="4">
        <f t="shared" si="2"/>
        <v>98.534487070474668</v>
      </c>
      <c r="AC9" s="4">
        <f t="shared" si="3"/>
        <v>96.683771424581977</v>
      </c>
      <c r="AD9" s="4">
        <f t="shared" si="4"/>
        <v>98.046960350942072</v>
      </c>
      <c r="AE9" s="4"/>
      <c r="AF9" s="4">
        <f t="shared" si="5"/>
        <v>98.808467486373445</v>
      </c>
      <c r="AG9" s="4">
        <f t="shared" si="6"/>
        <v>98.534487070474668</v>
      </c>
      <c r="AH9" s="4">
        <f t="shared" si="7"/>
        <v>96.683771424581977</v>
      </c>
      <c r="AI9" s="4">
        <f t="shared" si="8"/>
        <v>98.046960350942072</v>
      </c>
      <c r="AJ9" s="4"/>
      <c r="AK9" s="4">
        <f t="shared" si="0"/>
        <v>100</v>
      </c>
      <c r="AL9" s="4">
        <f t="shared" si="0"/>
        <v>100</v>
      </c>
      <c r="AM9" s="4">
        <f t="shared" si="0"/>
        <v>100</v>
      </c>
      <c r="AN9" s="4">
        <f t="shared" si="0"/>
        <v>100</v>
      </c>
      <c r="AO9" s="4"/>
    </row>
    <row r="10" spans="1:41">
      <c r="A10" s="12" t="s">
        <v>5</v>
      </c>
      <c r="B10" s="12" t="s">
        <v>33</v>
      </c>
      <c r="C10" s="7" t="s">
        <v>4</v>
      </c>
      <c r="D10" s="8" t="s">
        <v>25</v>
      </c>
      <c r="E10" s="9" t="s">
        <v>2</v>
      </c>
      <c r="F10" s="41"/>
      <c r="G10" s="44"/>
      <c r="H10" s="10"/>
      <c r="I10" s="10"/>
      <c r="J10" s="10"/>
      <c r="K10" s="10"/>
      <c r="L10" s="15">
        <v>0.76866000000000001</v>
      </c>
      <c r="M10" s="27"/>
      <c r="N10" s="34"/>
      <c r="O10" s="19"/>
      <c r="P10" s="17"/>
      <c r="Q10" s="16"/>
      <c r="R10" s="10"/>
      <c r="S10" s="10"/>
      <c r="T10" s="10"/>
      <c r="U10" s="10">
        <v>0.76866000000000001</v>
      </c>
      <c r="V10" s="10"/>
      <c r="W10" s="10"/>
      <c r="X10" s="3"/>
      <c r="Y10" s="3"/>
      <c r="Z10" s="3">
        <v>0.9153</v>
      </c>
      <c r="AA10" s="4"/>
      <c r="AB10" s="4"/>
      <c r="AC10" s="4"/>
      <c r="AD10" s="4"/>
      <c r="AE10" s="4">
        <f t="shared" ref="AE10" si="9">(U10/L10)*100</f>
        <v>100</v>
      </c>
      <c r="AF10" s="4"/>
      <c r="AG10" s="4"/>
      <c r="AH10" s="4"/>
      <c r="AI10" s="4"/>
      <c r="AJ10" s="4">
        <f>Z10/L10*100</f>
        <v>119.07735539770511</v>
      </c>
      <c r="AK10" s="4"/>
      <c r="AL10" s="4"/>
      <c r="AM10" s="4"/>
      <c r="AN10" s="4"/>
      <c r="AO10" s="4">
        <f>(Z10/U10)*100</f>
        <v>119.07735539770511</v>
      </c>
    </row>
    <row r="11" spans="1:41">
      <c r="A11" s="12" t="s">
        <v>6</v>
      </c>
      <c r="B11" s="33" t="s">
        <v>24</v>
      </c>
      <c r="C11" s="7" t="s">
        <v>4</v>
      </c>
      <c r="D11" s="8" t="s">
        <v>25</v>
      </c>
      <c r="E11" s="13" t="s">
        <v>2</v>
      </c>
      <c r="F11" s="20"/>
      <c r="G11" s="20"/>
      <c r="H11" s="20"/>
      <c r="I11" s="20"/>
      <c r="J11" s="20"/>
      <c r="K11" s="20"/>
      <c r="L11" s="20"/>
      <c r="M11" s="27"/>
      <c r="N11" s="35"/>
      <c r="O11" s="31">
        <v>41852</v>
      </c>
      <c r="P11" s="31">
        <v>42004</v>
      </c>
      <c r="Q11" s="20"/>
      <c r="R11" s="20"/>
      <c r="S11" s="20"/>
      <c r="T11" s="20"/>
      <c r="U11" s="20"/>
      <c r="V11" s="10">
        <v>0.85733000000000004</v>
      </c>
      <c r="W11" s="10">
        <v>1.6364399999999999</v>
      </c>
      <c r="X11" s="10">
        <v>2.0484200000000001</v>
      </c>
      <c r="Y11" s="10">
        <v>3.08474</v>
      </c>
      <c r="Z11" s="5"/>
      <c r="AA11" s="4"/>
      <c r="AB11" s="4"/>
      <c r="AC11" s="4"/>
      <c r="AD11" s="4"/>
      <c r="AE11" s="4"/>
      <c r="AF11" s="4">
        <f>V11/H7*100</f>
        <v>101.84122685102695</v>
      </c>
      <c r="AG11" s="4">
        <f t="shared" ref="AG11:AI11" si="10">W11/I7*100</f>
        <v>104.19468215158925</v>
      </c>
      <c r="AH11" s="4">
        <f t="shared" si="10"/>
        <v>102.76062386186346</v>
      </c>
      <c r="AI11" s="4">
        <f t="shared" si="10"/>
        <v>103.04002030911272</v>
      </c>
      <c r="AJ11" s="4"/>
      <c r="AK11" s="4">
        <f>(V11/Q7)*100</f>
        <v>107.12741631158707</v>
      </c>
      <c r="AL11" s="4">
        <f t="shared" ref="AL11:AN11" si="11">(W11/R7)*100</f>
        <v>107.21754854941426</v>
      </c>
      <c r="AM11" s="4">
        <f t="shared" si="11"/>
        <v>107.99232399489674</v>
      </c>
      <c r="AN11" s="4">
        <f t="shared" si="11"/>
        <v>108.29044646806479</v>
      </c>
      <c r="AO11" s="4"/>
    </row>
    <row r="12" spans="1:41" ht="33.75">
      <c r="A12" s="12" t="s">
        <v>7</v>
      </c>
      <c r="B12" s="33"/>
      <c r="C12" s="7" t="s">
        <v>28</v>
      </c>
      <c r="D12" s="11" t="s">
        <v>29</v>
      </c>
      <c r="E12" s="13" t="s">
        <v>3</v>
      </c>
      <c r="F12" s="20"/>
      <c r="G12" s="20"/>
      <c r="H12" s="20"/>
      <c r="I12" s="20"/>
      <c r="J12" s="20"/>
      <c r="K12" s="20"/>
      <c r="L12" s="20"/>
      <c r="M12" s="27"/>
      <c r="N12" s="35"/>
      <c r="O12" s="31"/>
      <c r="P12" s="31"/>
      <c r="Q12" s="20"/>
      <c r="R12" s="20"/>
      <c r="S12" s="20"/>
      <c r="T12" s="20"/>
      <c r="U12" s="20"/>
      <c r="V12" s="10">
        <v>527.93714999999997</v>
      </c>
      <c r="W12" s="10">
        <v>883.94470000000001</v>
      </c>
      <c r="X12" s="10">
        <v>1050.3060700000001</v>
      </c>
      <c r="Y12" s="10">
        <v>1429.74587</v>
      </c>
      <c r="Z12" s="5"/>
      <c r="AA12" s="4"/>
      <c r="AB12" s="4"/>
      <c r="AC12" s="4"/>
      <c r="AD12" s="4"/>
      <c r="AE12" s="4"/>
      <c r="AF12" s="4">
        <f t="shared" ref="AF12:AF13" si="12">V12/H8*100</f>
        <v>102.33406629788418</v>
      </c>
      <c r="AG12" s="4">
        <f t="shared" ref="AG12:AG13" si="13">W12/I8*100</f>
        <v>108.37027634187714</v>
      </c>
      <c r="AH12" s="4">
        <f t="shared" ref="AH12:AH13" si="14">X12/J8*100</f>
        <v>104.77297026611564</v>
      </c>
      <c r="AI12" s="4">
        <f t="shared" ref="AI12:AJ14" si="15">Y12/K8*100</f>
        <v>104.08196637773328</v>
      </c>
      <c r="AJ12" s="4"/>
      <c r="AK12" s="4">
        <f t="shared" ref="AK12:AK13" si="16">(V12/Q8)*100</f>
        <v>107.29876373450492</v>
      </c>
      <c r="AL12" s="4">
        <f t="shared" ref="AL12:AL13" si="17">(W12/R8)*100</f>
        <v>108.48293931558446</v>
      </c>
      <c r="AM12" s="4">
        <f t="shared" ref="AM12:AM13" si="18">(X12/S8)*100</f>
        <v>106.06706251477564</v>
      </c>
      <c r="AN12" s="4">
        <f t="shared" ref="AN12:AN13" si="19">(Y12/T8)*100</f>
        <v>106.58949135288157</v>
      </c>
      <c r="AO12" s="4"/>
    </row>
    <row r="13" spans="1:41" ht="56.25">
      <c r="A13" s="12" t="s">
        <v>8</v>
      </c>
      <c r="B13" s="33"/>
      <c r="C13" s="7" t="s">
        <v>30</v>
      </c>
      <c r="D13" s="11" t="s">
        <v>31</v>
      </c>
      <c r="E13" s="13" t="s">
        <v>32</v>
      </c>
      <c r="F13" s="20"/>
      <c r="G13" s="20"/>
      <c r="H13" s="20"/>
      <c r="I13" s="20"/>
      <c r="J13" s="20"/>
      <c r="K13" s="20"/>
      <c r="L13" s="20"/>
      <c r="M13" s="27"/>
      <c r="N13" s="35"/>
      <c r="O13" s="31"/>
      <c r="P13" s="31"/>
      <c r="Q13" s="20"/>
      <c r="R13" s="20"/>
      <c r="S13" s="20"/>
      <c r="T13" s="20"/>
      <c r="U13" s="20"/>
      <c r="V13" s="10">
        <v>7.6480000000000006E-2</v>
      </c>
      <c r="W13" s="10">
        <v>0.19339999999999999</v>
      </c>
      <c r="X13" s="10">
        <v>0.27994000000000002</v>
      </c>
      <c r="Y13" s="10">
        <v>0.58389999999999997</v>
      </c>
      <c r="Z13" s="5"/>
      <c r="AA13" s="4"/>
      <c r="AB13" s="4"/>
      <c r="AC13" s="4"/>
      <c r="AD13" s="4"/>
      <c r="AE13" s="4"/>
      <c r="AF13" s="4">
        <f t="shared" si="12"/>
        <v>96.945113449106358</v>
      </c>
      <c r="AG13" s="4">
        <f t="shared" si="13"/>
        <v>96.733856849897464</v>
      </c>
      <c r="AH13" s="4">
        <f t="shared" si="14"/>
        <v>97.720529200265304</v>
      </c>
      <c r="AI13" s="4">
        <f t="shared" si="15"/>
        <v>98.139401986654789</v>
      </c>
      <c r="AJ13" s="4"/>
      <c r="AK13" s="4">
        <f t="shared" si="16"/>
        <v>98.114175753688258</v>
      </c>
      <c r="AL13" s="4">
        <f t="shared" si="17"/>
        <v>98.172588832487293</v>
      </c>
      <c r="AM13" s="4">
        <f t="shared" si="18"/>
        <v>101.07231830162114</v>
      </c>
      <c r="AN13" s="4">
        <f t="shared" si="19"/>
        <v>100.09428302048511</v>
      </c>
      <c r="AO13" s="4"/>
    </row>
    <row r="14" spans="1:41">
      <c r="A14" s="12" t="s">
        <v>9</v>
      </c>
      <c r="B14" s="12" t="s">
        <v>33</v>
      </c>
      <c r="C14" s="7" t="s">
        <v>4</v>
      </c>
      <c r="D14" s="8" t="s">
        <v>25</v>
      </c>
      <c r="E14" s="13" t="s">
        <v>2</v>
      </c>
      <c r="F14" s="20"/>
      <c r="G14" s="20"/>
      <c r="H14" s="20"/>
      <c r="I14" s="20"/>
      <c r="J14" s="20"/>
      <c r="K14" s="20"/>
      <c r="L14" s="20"/>
      <c r="M14" s="28"/>
      <c r="N14" s="36"/>
      <c r="O14" s="32"/>
      <c r="P14" s="32"/>
      <c r="Q14" s="20"/>
      <c r="R14" s="20"/>
      <c r="S14" s="20"/>
      <c r="T14" s="20"/>
      <c r="U14" s="20"/>
      <c r="V14" s="10"/>
      <c r="W14" s="10"/>
      <c r="X14" s="5"/>
      <c r="Y14" s="5"/>
      <c r="Z14" s="5">
        <v>0.9153</v>
      </c>
      <c r="AA14" s="4"/>
      <c r="AB14" s="4"/>
      <c r="AC14" s="4"/>
      <c r="AD14" s="4"/>
      <c r="AE14" s="4"/>
      <c r="AF14" s="4"/>
      <c r="AG14" s="4"/>
      <c r="AH14" s="4"/>
      <c r="AI14" s="4"/>
      <c r="AJ14" s="4">
        <f t="shared" si="15"/>
        <v>119.07735539770511</v>
      </c>
      <c r="AK14" s="4"/>
      <c r="AL14" s="4"/>
      <c r="AM14" s="4"/>
      <c r="AN14" s="4"/>
      <c r="AO14" s="4">
        <f t="shared" ref="AO14" si="20">(Z14/U10)*100</f>
        <v>119.07735539770511</v>
      </c>
    </row>
  </sheetData>
  <mergeCells count="33">
    <mergeCell ref="A1:AO1"/>
    <mergeCell ref="A3:A5"/>
    <mergeCell ref="M3:N3"/>
    <mergeCell ref="M4:N4"/>
    <mergeCell ref="A7:A9"/>
    <mergeCell ref="B7:B9"/>
    <mergeCell ref="B3:B5"/>
    <mergeCell ref="C3:C5"/>
    <mergeCell ref="D3:D5"/>
    <mergeCell ref="E3:E5"/>
    <mergeCell ref="F7:F10"/>
    <mergeCell ref="G7:G10"/>
    <mergeCell ref="AK3:AO3"/>
    <mergeCell ref="F4:G4"/>
    <mergeCell ref="H4:L4"/>
    <mergeCell ref="Q4:U4"/>
    <mergeCell ref="V4:Z4"/>
    <mergeCell ref="AA4:AE4"/>
    <mergeCell ref="AK4:AO4"/>
    <mergeCell ref="F3:L3"/>
    <mergeCell ref="O3:P3"/>
    <mergeCell ref="O4:O5"/>
    <mergeCell ref="P4:P5"/>
    <mergeCell ref="AF3:AJ3"/>
    <mergeCell ref="AF4:AJ4"/>
    <mergeCell ref="Q3:U3"/>
    <mergeCell ref="V3:Z3"/>
    <mergeCell ref="AA3:AE3"/>
    <mergeCell ref="P11:P14"/>
    <mergeCell ref="B11:B13"/>
    <mergeCell ref="M8:M14"/>
    <mergeCell ref="N8:N14"/>
    <mergeCell ref="O11:O14"/>
  </mergeCells>
  <dataValidations count="4">
    <dataValidation type="decimal" allowBlank="1" showErrorMessage="1" errorTitle="Ошибка" error="Допускается ввод только неотрицательных чисел!" sqref="H7:L10 Q7:Z10 M8:P8 V11:Z14">
      <formula1>0</formula1>
      <formula2>9.99999999999999E+23</formula2>
    </dataValidation>
    <dataValidation allowBlank="1" showInputMessage="1" showErrorMessage="1" errorTitle="Ошибка" error="Необходимо выбрать значение из списка" promptTitle="Ввод" prompt="Необходимо выбрать значение из списка" sqref="A7:B7 A10:B10 A11:A14 B11 B14"/>
    <dataValidation type="textLength" operator="lessThanOrEqual" allowBlank="1" showInputMessage="1" showErrorMessage="1" errorTitle="Ошибка" error="Допускается ввод не более 900 символов!" sqref="F7">
      <formula1>900</formula1>
    </dataValidation>
    <dataValidation type="decimal" allowBlank="1" showInputMessage="1" showErrorMessage="1" error="Значение не может быть отрицательным!" sqref="AA7:AO14">
      <formula1>0</formula1>
      <formula2>9.99999999999999E+47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Обухов Александр Сергеевич</dc:creator>
  <cp:lastModifiedBy>Салтыкова</cp:lastModifiedBy>
  <dcterms:created xsi:type="dcterms:W3CDTF">2014-07-30T07:10:26Z</dcterms:created>
  <dcterms:modified xsi:type="dcterms:W3CDTF">2014-08-06T10:56:49Z</dcterms:modified>
</cp:coreProperties>
</file>